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tabRatio="683" activeTab="0"/>
  </bookViews>
  <sheets>
    <sheet name="Final Prize List" sheetId="1" r:id="rId1"/>
    <sheet name="Boys" sheetId="2" r:id="rId2"/>
    <sheet name="Girls" sheetId="3" r:id="rId3"/>
    <sheet name="Hdcp" sheetId="4" r:id="rId4"/>
    <sheet name="JG1" sheetId="5" r:id="rId5"/>
    <sheet name="JG2" sheetId="6" r:id="rId6"/>
    <sheet name="Boys Bracket" sheetId="7" r:id="rId7"/>
    <sheet name="Girls Bracket" sheetId="8" r:id="rId8"/>
    <sheet name="Hdcp Bracket" sheetId="9" r:id="rId9"/>
  </sheets>
  <definedNames/>
  <calcPr fullCalcOnLoad="1"/>
</workbook>
</file>

<file path=xl/sharedStrings.xml><?xml version="1.0" encoding="utf-8"?>
<sst xmlns="http://schemas.openxmlformats.org/spreadsheetml/2006/main" count="573" uniqueCount="194">
  <si>
    <t>Junior Bowlers Scholarship Tour</t>
  </si>
  <si>
    <t>King Pin Bowl</t>
  </si>
  <si>
    <t>Lane Pattern: Abbey Road</t>
  </si>
  <si>
    <t>Boys Scratch Division</t>
  </si>
  <si>
    <t>1st</t>
  </si>
  <si>
    <t>Brent Boho</t>
  </si>
  <si>
    <t>2nd</t>
  </si>
  <si>
    <t>Payne Fakler</t>
  </si>
  <si>
    <t>3rd</t>
  </si>
  <si>
    <t>Jordan Chavez</t>
  </si>
  <si>
    <t>Jake Grund</t>
  </si>
  <si>
    <t>5th</t>
  </si>
  <si>
    <t>Quinn Sheehy</t>
  </si>
  <si>
    <t>Connell Kelleher</t>
  </si>
  <si>
    <t>Alex Acosta</t>
  </si>
  <si>
    <t>Calvin Akers</t>
  </si>
  <si>
    <t>9th</t>
  </si>
  <si>
    <t>Larry Tripamer III</t>
  </si>
  <si>
    <t>Justin Smith</t>
  </si>
  <si>
    <t>Tyler Tesch</t>
  </si>
  <si>
    <t>Dylan Doxtator</t>
  </si>
  <si>
    <t>Total Scholarships Awarded</t>
  </si>
  <si>
    <t>Girls Scratch Division</t>
  </si>
  <si>
    <t>Tara Quinlan</t>
  </si>
  <si>
    <t>Emily Voight</t>
  </si>
  <si>
    <t>Jennifer Zich</t>
  </si>
  <si>
    <t>Danyell Chupp</t>
  </si>
  <si>
    <t>Haylee Schwark</t>
  </si>
  <si>
    <t>Taylor Purgett</t>
  </si>
  <si>
    <t>Jasmine McKeel</t>
  </si>
  <si>
    <t>Carlene Beyer</t>
  </si>
  <si>
    <t>Handicap Division</t>
  </si>
  <si>
    <t>Monica Darrow</t>
  </si>
  <si>
    <t>Jadyn Dostal</t>
  </si>
  <si>
    <t>RaeAnne Kalsto</t>
  </si>
  <si>
    <t>Lauren Bacys</t>
  </si>
  <si>
    <t>Kayla Kutz</t>
  </si>
  <si>
    <t>Derek Guerra</t>
  </si>
  <si>
    <t>Meghan Bacys</t>
  </si>
  <si>
    <t>Elijah Zimdars</t>
  </si>
  <si>
    <r>
      <rPr>
        <sz val="12"/>
        <rFont val="Book Antiqua"/>
        <family val="1"/>
      </rPr>
      <t>9</t>
    </r>
    <r>
      <rPr>
        <vertAlign val="superscript"/>
        <sz val="12"/>
        <rFont val="Book Antiqua"/>
        <family val="1"/>
      </rPr>
      <t>th</t>
    </r>
  </si>
  <si>
    <t>Jacob Perry</t>
  </si>
  <si>
    <t>Josie Parr</t>
  </si>
  <si>
    <t>Junior Gold Qualifier</t>
  </si>
  <si>
    <t>Sebastian Beth</t>
  </si>
  <si>
    <t>Jacob Arms</t>
  </si>
  <si>
    <t>Dawson Loether</t>
  </si>
  <si>
    <t>Andrew Gross</t>
  </si>
  <si>
    <t>Ethan Kailin</t>
  </si>
  <si>
    <t>Zach Davidson</t>
  </si>
  <si>
    <t>Jessica Purgett</t>
  </si>
  <si>
    <t>Bracket Winners</t>
  </si>
  <si>
    <t>Brendan Holl</t>
  </si>
  <si>
    <t>Total Brackets</t>
  </si>
  <si>
    <t>Total Scholarships Awarded at this Tournament</t>
  </si>
  <si>
    <t>Boys Scratch</t>
  </si>
  <si>
    <t>Pos.</t>
  </si>
  <si>
    <t>Name</t>
  </si>
  <si>
    <t>Lane</t>
  </si>
  <si>
    <t>Game 1</t>
  </si>
  <si>
    <t>Game 2</t>
  </si>
  <si>
    <t>Game 3</t>
  </si>
  <si>
    <t>Game 4</t>
  </si>
  <si>
    <t>Game 5</t>
  </si>
  <si>
    <t>Game 6</t>
  </si>
  <si>
    <t>Total</t>
  </si>
  <si>
    <t>Average</t>
  </si>
  <si>
    <t>High Game</t>
  </si>
  <si>
    <t>Won the Roll off</t>
  </si>
  <si>
    <t>Anthony Butler Jr.</t>
  </si>
  <si>
    <t>Hunter Sanders</t>
  </si>
  <si>
    <t>Julian Dyson</t>
  </si>
  <si>
    <t>Lucas Pinkus</t>
  </si>
  <si>
    <t>Shawn Burczek</t>
  </si>
  <si>
    <t>Kenny Taylor</t>
  </si>
  <si>
    <t>Vinny Danno</t>
  </si>
  <si>
    <t>Ryan Hall</t>
  </si>
  <si>
    <t>Cale Rusch</t>
  </si>
  <si>
    <t>Zach Sasser</t>
  </si>
  <si>
    <t>Alex Leeman</t>
  </si>
  <si>
    <t>Dylan Shaffer</t>
  </si>
  <si>
    <t>Montez Thompson</t>
  </si>
  <si>
    <t>Jon Temple</t>
  </si>
  <si>
    <t>Davis Lohr</t>
  </si>
  <si>
    <t>Tyler Mouthey</t>
  </si>
  <si>
    <t>Jarrod Spangler</t>
  </si>
  <si>
    <t>Brody Way</t>
  </si>
  <si>
    <t>Joshua Juedes</t>
  </si>
  <si>
    <t>William Dorow</t>
  </si>
  <si>
    <t>Josh Beaudoin</t>
  </si>
  <si>
    <t>Austen Reimer Autman</t>
  </si>
  <si>
    <t>Colten Kersky</t>
  </si>
  <si>
    <t>N/S</t>
  </si>
  <si>
    <t>Girls Scratch</t>
  </si>
  <si>
    <t>Samantha Munsch</t>
  </si>
  <si>
    <t>Samantha Knab</t>
  </si>
  <si>
    <t>Sheila Sutfin</t>
  </si>
  <si>
    <t>Olivia Komorowski</t>
  </si>
  <si>
    <t>Liz Mastopietro</t>
  </si>
  <si>
    <t>Mackenzie Juedes</t>
  </si>
  <si>
    <t>Brittany Schwartz</t>
  </si>
  <si>
    <t>Melita Olig</t>
  </si>
  <si>
    <t>Abby Marszalkowski</t>
  </si>
  <si>
    <t>McKenzie Mattice</t>
  </si>
  <si>
    <t>Amber Bertschinger</t>
  </si>
  <si>
    <t>Jenna Mendez</t>
  </si>
  <si>
    <t>Karlie Dostal</t>
  </si>
  <si>
    <t>Piper Miles</t>
  </si>
  <si>
    <t>Brynn Lambrecht</t>
  </si>
  <si>
    <t>Caley Vogt</t>
  </si>
  <si>
    <t>Handicap</t>
  </si>
  <si>
    <t>Avg</t>
  </si>
  <si>
    <t>Hdcp</t>
  </si>
  <si>
    <t>Game 1 Total</t>
  </si>
  <si>
    <t>Game 2 Total</t>
  </si>
  <si>
    <t>Total After 2</t>
  </si>
  <si>
    <t>Game 3 Total</t>
  </si>
  <si>
    <t>Total After 3</t>
  </si>
  <si>
    <t>Game 4 Total</t>
  </si>
  <si>
    <t>Total After 4</t>
  </si>
  <si>
    <t>Game 5 Total</t>
  </si>
  <si>
    <t>Total After 5</t>
  </si>
  <si>
    <t>Game 6 Total</t>
  </si>
  <si>
    <t>Sarah Bierman</t>
  </si>
  <si>
    <t>Jackson Munro</t>
  </si>
  <si>
    <t>Danielle Rubach</t>
  </si>
  <si>
    <t>Austin Calmes</t>
  </si>
  <si>
    <t>Austin Loichinger</t>
  </si>
  <si>
    <t>Madison Bentley</t>
  </si>
  <si>
    <t>Emily Bierman</t>
  </si>
  <si>
    <t>Joseph Mastopietro</t>
  </si>
  <si>
    <t>Isaac Monheim</t>
  </si>
  <si>
    <t>Aiden Walter</t>
  </si>
  <si>
    <t>Lindsey Rozek</t>
  </si>
  <si>
    <t>Cody Marks</t>
  </si>
  <si>
    <t>Hillery Dyson</t>
  </si>
  <si>
    <t>Joshua Arms</t>
  </si>
  <si>
    <t>Austin Frank</t>
  </si>
  <si>
    <t>Joshua Steinberg</t>
  </si>
  <si>
    <t>Katelyn Bacys</t>
  </si>
  <si>
    <t>Brystal Beyer</t>
  </si>
  <si>
    <t>Matthew Kappler</t>
  </si>
  <si>
    <t>Derick Donnelly</t>
  </si>
  <si>
    <t>Taylor Kailin</t>
  </si>
  <si>
    <t>Courtney Hirsch</t>
  </si>
  <si>
    <t>Owen Hamen</t>
  </si>
  <si>
    <t>Phillip Heuser</t>
  </si>
  <si>
    <t>Connor Mooney</t>
  </si>
  <si>
    <t>Nicolas Schwind</t>
  </si>
  <si>
    <t>U15 Boys</t>
  </si>
  <si>
    <t>U15 Girls</t>
  </si>
  <si>
    <t>U20 Boys</t>
  </si>
  <si>
    <t>U20 Girls</t>
  </si>
  <si>
    <t>U15 Division</t>
  </si>
  <si>
    <t>#3</t>
  </si>
  <si>
    <t>#1</t>
  </si>
  <si>
    <t xml:space="preserve">Lanes: </t>
  </si>
  <si>
    <t>#16</t>
  </si>
  <si>
    <t>BYE</t>
  </si>
  <si>
    <t>#14</t>
  </si>
  <si>
    <t>Lanes: 15 – 16</t>
  </si>
  <si>
    <t>Lanes: 5 – 6</t>
  </si>
  <si>
    <t>#6</t>
  </si>
  <si>
    <t>#8</t>
  </si>
  <si>
    <t>Lanes:  1 – 2</t>
  </si>
  <si>
    <t>Lanes: 9 – 10</t>
  </si>
  <si>
    <t>#9</t>
  </si>
  <si>
    <t>#11</t>
  </si>
  <si>
    <t>Lanes: 19 – 20</t>
  </si>
  <si>
    <t>#7</t>
  </si>
  <si>
    <t>#5</t>
  </si>
  <si>
    <t>Lanes 17 – 18</t>
  </si>
  <si>
    <t>Lanes:  17 – 18</t>
  </si>
  <si>
    <t>Lanes: 23 – 24</t>
  </si>
  <si>
    <t>#12</t>
  </si>
  <si>
    <t>#10</t>
  </si>
  <si>
    <t>Lanes: 21 – 22</t>
  </si>
  <si>
    <t>Lanes: 11 – 12</t>
  </si>
  <si>
    <t>#2</t>
  </si>
  <si>
    <t>#4</t>
  </si>
  <si>
    <t xml:space="preserve">Lanes:  </t>
  </si>
  <si>
    <t>CHAMPION</t>
  </si>
  <si>
    <t>#13</t>
  </si>
  <si>
    <t>#15</t>
  </si>
  <si>
    <t>Round of 16</t>
  </si>
  <si>
    <t>Quarterfinals</t>
  </si>
  <si>
    <t>Semifinals</t>
  </si>
  <si>
    <t>Finals</t>
  </si>
  <si>
    <t>Lanes: 13 – 14</t>
  </si>
  <si>
    <t>Lanes: 17 – 18</t>
  </si>
  <si>
    <t>Lanes 21 – 22</t>
  </si>
  <si>
    <t>Lanes:5 – 6</t>
  </si>
  <si>
    <t>Lanes:  21 – 22</t>
  </si>
  <si>
    <t>Lanes: 1 – 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</si>
</sst>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&quot;, &quot;yyyy"/>
    <numFmt numFmtId="165" formatCode="\$#,##0"/>
    <numFmt numFmtId="166" formatCode="\$#,##0_);[Red]&quot;($&quot;#,##0\)"/>
    <numFmt numFmtId="167" formatCode="_(* #,##0.00_);_(* \(#,##0.00\);_(* \-??_);_(@_)"/>
    <numFmt numFmtId="168" formatCode="mmmm\ d&quot;, &quot;yyyy;@"/>
  </numFmts>
  <fonts count="49">
    <font>
      <sz val="10"/>
      <name val="Arial"/>
      <family val="0"/>
    </font>
    <font>
      <sz val="10"/>
      <name val="Book Antiqua"/>
      <family val="1"/>
    </font>
    <font>
      <sz val="14"/>
      <name val="Book Antiqua"/>
      <family val="1"/>
    </font>
    <font>
      <sz val="12"/>
      <name val="Book Antiqua"/>
      <family val="1"/>
    </font>
    <font>
      <b/>
      <sz val="12"/>
      <name val="Book Antiqua"/>
      <family val="1"/>
    </font>
    <font>
      <u val="single"/>
      <sz val="12"/>
      <name val="Book Antiqua"/>
      <family val="1"/>
    </font>
    <font>
      <vertAlign val="superscript"/>
      <sz val="12"/>
      <name val="Book Antiqua"/>
      <family val="1"/>
    </font>
    <font>
      <u val="double"/>
      <sz val="12"/>
      <name val="Book Antiqua"/>
      <family val="1"/>
    </font>
    <font>
      <sz val="11"/>
      <name val="Bookman Old Style"/>
      <family val="1"/>
    </font>
    <font>
      <u val="single"/>
      <sz val="10"/>
      <name val="Bookman Old Style"/>
      <family val="1"/>
    </font>
    <font>
      <sz val="8"/>
      <name val="Bookman Old Style"/>
      <family val="1"/>
    </font>
    <font>
      <sz val="8"/>
      <name val="Arial"/>
      <family val="2"/>
    </font>
    <font>
      <u val="single"/>
      <sz val="8"/>
      <name val="Bookman Old Style"/>
      <family val="1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5" fontId="3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166" fontId="3" fillId="0" borderId="0" xfId="0" applyNumberFormat="1" applyFont="1" applyAlignment="1">
      <alignment/>
    </xf>
    <xf numFmtId="166" fontId="5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3" fillId="0" borderId="0" xfId="0" applyFont="1" applyAlignment="1">
      <alignment/>
    </xf>
    <xf numFmtId="166" fontId="7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2" xfId="0" applyFont="1" applyBorder="1" applyAlignment="1">
      <alignment/>
    </xf>
    <xf numFmtId="0" fontId="8" fillId="33" borderId="12" xfId="0" applyFont="1" applyFill="1" applyBorder="1" applyAlignment="1">
      <alignment horizontal="center"/>
    </xf>
    <xf numFmtId="0" fontId="8" fillId="34" borderId="12" xfId="0" applyFont="1" applyFill="1" applyBorder="1" applyAlignment="1">
      <alignment horizontal="center"/>
    </xf>
    <xf numFmtId="167" fontId="8" fillId="0" borderId="12" xfId="0" applyNumberFormat="1" applyFont="1" applyBorder="1" applyAlignment="1">
      <alignment horizontal="center"/>
    </xf>
    <xf numFmtId="38" fontId="8" fillId="0" borderId="12" xfId="0" applyNumberFormat="1" applyFont="1" applyBorder="1" applyAlignment="1">
      <alignment/>
    </xf>
    <xf numFmtId="166" fontId="8" fillId="0" borderId="0" xfId="0" applyNumberFormat="1" applyFont="1" applyAlignment="1">
      <alignment/>
    </xf>
    <xf numFmtId="0" fontId="8" fillId="0" borderId="13" xfId="0" applyFont="1" applyBorder="1" applyAlignment="1">
      <alignment horizontal="center"/>
    </xf>
    <xf numFmtId="0" fontId="8" fillId="35" borderId="12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10" xfId="0" applyFont="1" applyBorder="1" applyAlignment="1">
      <alignment horizontal="center" wrapText="1"/>
    </xf>
    <xf numFmtId="0" fontId="12" fillId="0" borderId="11" xfId="0" applyFont="1" applyBorder="1" applyAlignment="1">
      <alignment horizontal="center" wrapText="1"/>
    </xf>
    <xf numFmtId="0" fontId="12" fillId="0" borderId="0" xfId="0" applyFont="1" applyAlignment="1">
      <alignment horizontal="center" wrapText="1"/>
    </xf>
    <xf numFmtId="0" fontId="10" fillId="0" borderId="13" xfId="0" applyFont="1" applyBorder="1" applyAlignment="1">
      <alignment horizontal="center"/>
    </xf>
    <xf numFmtId="0" fontId="10" fillId="0" borderId="12" xfId="0" applyFont="1" applyBorder="1" applyAlignment="1">
      <alignment/>
    </xf>
    <xf numFmtId="0" fontId="10" fillId="36" borderId="12" xfId="0" applyFont="1" applyFill="1" applyBorder="1" applyAlignment="1">
      <alignment/>
    </xf>
    <xf numFmtId="0" fontId="10" fillId="0" borderId="12" xfId="0" applyFont="1" applyFill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36" borderId="12" xfId="0" applyFont="1" applyFill="1" applyBorder="1" applyAlignment="1">
      <alignment horizontal="center"/>
    </xf>
    <xf numFmtId="0" fontId="10" fillId="37" borderId="12" xfId="0" applyFont="1" applyFill="1" applyBorder="1" applyAlignment="1">
      <alignment horizontal="center"/>
    </xf>
    <xf numFmtId="0" fontId="10" fillId="33" borderId="12" xfId="0" applyFont="1" applyFill="1" applyBorder="1" applyAlignment="1">
      <alignment horizontal="center"/>
    </xf>
    <xf numFmtId="0" fontId="10" fillId="34" borderId="12" xfId="0" applyFont="1" applyFill="1" applyBorder="1" applyAlignment="1">
      <alignment horizontal="center"/>
    </xf>
    <xf numFmtId="167" fontId="10" fillId="0" borderId="12" xfId="0" applyNumberFormat="1" applyFont="1" applyBorder="1" applyAlignment="1">
      <alignment horizontal="center"/>
    </xf>
    <xf numFmtId="166" fontId="10" fillId="0" borderId="0" xfId="0" applyNumberFormat="1" applyFont="1" applyAlignment="1">
      <alignment/>
    </xf>
    <xf numFmtId="0" fontId="8" fillId="38" borderId="12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14" xfId="0" applyFont="1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0" fillId="0" borderId="0" xfId="0" applyAlignment="1">
      <alignment/>
    </xf>
    <xf numFmtId="0" fontId="0" fillId="0" borderId="21" xfId="0" applyBorder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164" fontId="8" fillId="0" borderId="0" xfId="0" applyNumberFormat="1" applyFont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168" fontId="10" fillId="0" borderId="0" xfId="0" applyNumberFormat="1" applyFont="1" applyBorder="1" applyAlignment="1">
      <alignment/>
    </xf>
    <xf numFmtId="0" fontId="0" fillId="0" borderId="14" xfId="0" applyBorder="1" applyAlignment="1">
      <alignment/>
    </xf>
    <xf numFmtId="0" fontId="0" fillId="0" borderId="18" xfId="0" applyBorder="1" applyAlignment="1">
      <alignment/>
    </xf>
    <xf numFmtId="0" fontId="0" fillId="0" borderId="0" xfId="0" applyFont="1" applyBorder="1" applyAlignment="1">
      <alignment/>
    </xf>
    <xf numFmtId="0" fontId="0" fillId="0" borderId="20" xfId="0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5" xfId="0" applyFont="1" applyBorder="1" applyAlignment="1">
      <alignment/>
    </xf>
    <xf numFmtId="0" fontId="13" fillId="0" borderId="15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0" fillId="0" borderId="0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685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8"/>
  <sheetViews>
    <sheetView tabSelected="1" zoomScalePageLayoutView="0" workbookViewId="0" topLeftCell="A31">
      <selection activeCell="C63" activeCellId="1" sqref="F10 C63"/>
    </sheetView>
  </sheetViews>
  <sheetFormatPr defaultColWidth="9.140625" defaultRowHeight="12.75"/>
  <cols>
    <col min="1" max="2" width="11.7109375" style="1" customWidth="1"/>
    <col min="3" max="3" width="8.8515625" style="1" customWidth="1"/>
    <col min="4" max="5" width="11.7109375" style="1" customWidth="1"/>
    <col min="6" max="16384" width="9.140625" style="1" customWidth="1"/>
  </cols>
  <sheetData>
    <row r="1" spans="1:9" ht="18.75">
      <c r="A1" s="60" t="s">
        <v>0</v>
      </c>
      <c r="B1" s="60"/>
      <c r="C1" s="60"/>
      <c r="D1" s="60"/>
      <c r="E1" s="60"/>
      <c r="F1" s="60"/>
      <c r="G1" s="60"/>
      <c r="H1" s="60"/>
      <c r="I1" s="60"/>
    </row>
    <row r="3" spans="1:9" s="2" customFormat="1" ht="15.75">
      <c r="A3" s="61" t="s">
        <v>1</v>
      </c>
      <c r="B3" s="61"/>
      <c r="C3" s="61"/>
      <c r="D3" s="61"/>
      <c r="E3" s="61"/>
      <c r="F3" s="61"/>
      <c r="G3" s="61"/>
      <c r="H3" s="61"/>
      <c r="I3" s="61"/>
    </row>
    <row r="4" spans="1:9" s="2" customFormat="1" ht="15.75">
      <c r="A4" s="62">
        <v>42988</v>
      </c>
      <c r="B4" s="62"/>
      <c r="C4" s="62"/>
      <c r="D4" s="62"/>
      <c r="E4" s="62"/>
      <c r="F4" s="62"/>
      <c r="G4" s="62"/>
      <c r="H4" s="62"/>
      <c r="I4" s="62"/>
    </row>
    <row r="5" spans="1:9" s="2" customFormat="1" ht="15.75">
      <c r="A5" s="62" t="s">
        <v>2</v>
      </c>
      <c r="B5" s="62"/>
      <c r="C5" s="62"/>
      <c r="D5" s="62"/>
      <c r="E5" s="62"/>
      <c r="F5" s="62"/>
      <c r="G5" s="62"/>
      <c r="H5" s="62"/>
      <c r="I5" s="62"/>
    </row>
    <row r="7" spans="1:7" ht="16.5">
      <c r="A7" s="3" t="s">
        <v>3</v>
      </c>
      <c r="B7" s="2"/>
      <c r="C7" s="2"/>
      <c r="D7" s="2"/>
      <c r="E7" s="2"/>
      <c r="F7" s="4"/>
      <c r="G7" s="2"/>
    </row>
    <row r="8" spans="2:6" ht="15.75">
      <c r="B8" s="2" t="s">
        <v>4</v>
      </c>
      <c r="C8" s="63" t="s">
        <v>5</v>
      </c>
      <c r="D8" s="63"/>
      <c r="E8" s="63"/>
      <c r="F8" s="6">
        <v>350</v>
      </c>
    </row>
    <row r="9" spans="2:6" ht="15.75">
      <c r="B9" s="2" t="s">
        <v>6</v>
      </c>
      <c r="C9" s="63" t="s">
        <v>7</v>
      </c>
      <c r="D9" s="63"/>
      <c r="E9" s="63"/>
      <c r="F9" s="6">
        <v>175</v>
      </c>
    </row>
    <row r="10" spans="2:6" ht="15.75">
      <c r="B10" s="2" t="s">
        <v>8</v>
      </c>
      <c r="C10" s="63" t="s">
        <v>9</v>
      </c>
      <c r="D10" s="63"/>
      <c r="E10" s="63"/>
      <c r="F10" s="6">
        <v>85</v>
      </c>
    </row>
    <row r="11" spans="2:6" ht="15.75">
      <c r="B11" s="2" t="s">
        <v>8</v>
      </c>
      <c r="C11" s="63" t="s">
        <v>10</v>
      </c>
      <c r="D11" s="63"/>
      <c r="E11" s="63"/>
      <c r="F11" s="6">
        <v>85</v>
      </c>
    </row>
    <row r="12" spans="2:6" ht="15.75">
      <c r="B12" s="2" t="s">
        <v>11</v>
      </c>
      <c r="C12" s="63" t="s">
        <v>12</v>
      </c>
      <c r="D12" s="63"/>
      <c r="E12" s="63"/>
      <c r="F12" s="6">
        <v>60</v>
      </c>
    </row>
    <row r="13" spans="2:6" ht="15.75">
      <c r="B13" s="2" t="s">
        <v>11</v>
      </c>
      <c r="C13" s="63" t="s">
        <v>13</v>
      </c>
      <c r="D13" s="63"/>
      <c r="E13" s="63"/>
      <c r="F13" s="6">
        <v>60</v>
      </c>
    </row>
    <row r="14" spans="2:6" ht="15.75">
      <c r="B14" s="2" t="s">
        <v>11</v>
      </c>
      <c r="C14" s="63" t="s">
        <v>14</v>
      </c>
      <c r="D14" s="63"/>
      <c r="E14" s="63"/>
      <c r="F14" s="6">
        <v>60</v>
      </c>
    </row>
    <row r="15" spans="2:6" ht="15.75">
      <c r="B15" s="2" t="s">
        <v>11</v>
      </c>
      <c r="C15" s="63" t="s">
        <v>15</v>
      </c>
      <c r="D15" s="63"/>
      <c r="E15" s="63"/>
      <c r="F15" s="6">
        <v>60</v>
      </c>
    </row>
    <row r="16" spans="2:6" ht="15.75">
      <c r="B16" s="2" t="s">
        <v>16</v>
      </c>
      <c r="C16" s="63" t="s">
        <v>17</v>
      </c>
      <c r="D16" s="63"/>
      <c r="E16" s="63"/>
      <c r="F16" s="6">
        <v>45</v>
      </c>
    </row>
    <row r="17" spans="2:6" ht="15.75">
      <c r="B17" s="2" t="s">
        <v>16</v>
      </c>
      <c r="C17" s="63" t="s">
        <v>18</v>
      </c>
      <c r="D17" s="63"/>
      <c r="E17" s="63"/>
      <c r="F17" s="6">
        <v>45</v>
      </c>
    </row>
    <row r="18" spans="2:6" ht="15.75">
      <c r="B18" s="2" t="s">
        <v>16</v>
      </c>
      <c r="C18" s="63" t="s">
        <v>19</v>
      </c>
      <c r="D18" s="63"/>
      <c r="E18" s="63"/>
      <c r="F18" s="6">
        <v>45</v>
      </c>
    </row>
    <row r="19" spans="2:6" ht="15.75">
      <c r="B19" s="2" t="s">
        <v>16</v>
      </c>
      <c r="C19" s="63" t="s">
        <v>20</v>
      </c>
      <c r="D19" s="63"/>
      <c r="E19" s="63"/>
      <c r="F19" s="6">
        <v>45</v>
      </c>
    </row>
    <row r="21" spans="2:6" ht="15.75">
      <c r="B21" s="2" t="s">
        <v>21</v>
      </c>
      <c r="F21" s="7">
        <f>SUM(F8:F19)</f>
        <v>1115</v>
      </c>
    </row>
    <row r="23" spans="1:6" ht="16.5">
      <c r="A23" s="3" t="s">
        <v>22</v>
      </c>
      <c r="B23" s="2"/>
      <c r="C23" s="2"/>
      <c r="D23" s="2"/>
      <c r="E23" s="2"/>
      <c r="F23" s="4"/>
    </row>
    <row r="24" spans="2:6" ht="15.75">
      <c r="B24" s="2" t="s">
        <v>4</v>
      </c>
      <c r="C24" s="63" t="s">
        <v>23</v>
      </c>
      <c r="D24" s="63"/>
      <c r="E24" s="63"/>
      <c r="F24" s="6">
        <v>250</v>
      </c>
    </row>
    <row r="25" spans="2:6" ht="15.75">
      <c r="B25" s="2" t="s">
        <v>6</v>
      </c>
      <c r="C25" s="63" t="s">
        <v>24</v>
      </c>
      <c r="D25" s="63"/>
      <c r="E25" s="63"/>
      <c r="F25" s="6">
        <v>130</v>
      </c>
    </row>
    <row r="26" spans="2:6" ht="15.75">
      <c r="B26" s="2" t="s">
        <v>8</v>
      </c>
      <c r="C26" s="63" t="s">
        <v>25</v>
      </c>
      <c r="D26" s="63"/>
      <c r="E26" s="63"/>
      <c r="F26" s="6">
        <v>85</v>
      </c>
    </row>
    <row r="27" spans="2:6" ht="15.75">
      <c r="B27" s="2" t="s">
        <v>8</v>
      </c>
      <c r="C27" s="63" t="s">
        <v>26</v>
      </c>
      <c r="D27" s="63"/>
      <c r="E27" s="63"/>
      <c r="F27" s="6">
        <v>85</v>
      </c>
    </row>
    <row r="28" spans="2:6" ht="15.75">
      <c r="B28" s="2" t="s">
        <v>11</v>
      </c>
      <c r="C28" s="63" t="s">
        <v>27</v>
      </c>
      <c r="D28" s="63"/>
      <c r="E28" s="63"/>
      <c r="F28" s="6">
        <v>50</v>
      </c>
    </row>
    <row r="29" spans="2:6" ht="15.75">
      <c r="B29" s="2" t="s">
        <v>11</v>
      </c>
      <c r="C29" s="63" t="s">
        <v>28</v>
      </c>
      <c r="D29" s="63"/>
      <c r="E29" s="63"/>
      <c r="F29" s="6">
        <v>50</v>
      </c>
    </row>
    <row r="30" spans="2:6" ht="15.75">
      <c r="B30" s="2" t="s">
        <v>11</v>
      </c>
      <c r="C30" s="63" t="s">
        <v>29</v>
      </c>
      <c r="D30" s="63"/>
      <c r="E30" s="63"/>
      <c r="F30" s="6">
        <v>50</v>
      </c>
    </row>
    <row r="31" spans="2:6" ht="15.75">
      <c r="B31" s="2" t="s">
        <v>11</v>
      </c>
      <c r="C31" s="63" t="s">
        <v>30</v>
      </c>
      <c r="D31" s="63"/>
      <c r="E31" s="63"/>
      <c r="F31" s="6">
        <v>50</v>
      </c>
    </row>
    <row r="33" spans="2:6" ht="15.75">
      <c r="B33" s="2" t="s">
        <v>21</v>
      </c>
      <c r="F33" s="7">
        <f>SUM(F24:F31)</f>
        <v>750</v>
      </c>
    </row>
    <row r="34" spans="1:6" ht="15.75">
      <c r="A34" s="2"/>
      <c r="B34" s="2"/>
      <c r="C34" s="2"/>
      <c r="D34" s="2"/>
      <c r="E34" s="2"/>
      <c r="F34" s="2"/>
    </row>
    <row r="35" spans="1:6" ht="16.5">
      <c r="A35" s="3" t="s">
        <v>31</v>
      </c>
      <c r="B35" s="2"/>
      <c r="C35" s="2"/>
      <c r="D35" s="2"/>
      <c r="E35" s="2"/>
      <c r="F35" s="6"/>
    </row>
    <row r="36" spans="1:6" ht="15.75">
      <c r="A36" s="2"/>
      <c r="B36" s="2" t="s">
        <v>4</v>
      </c>
      <c r="C36" s="63" t="s">
        <v>32</v>
      </c>
      <c r="D36" s="63"/>
      <c r="E36" s="63"/>
      <c r="F36" s="6">
        <v>350</v>
      </c>
    </row>
    <row r="37" spans="1:6" ht="15.75">
      <c r="A37" s="2"/>
      <c r="B37" s="2" t="s">
        <v>6</v>
      </c>
      <c r="C37" s="63" t="s">
        <v>33</v>
      </c>
      <c r="D37" s="63"/>
      <c r="E37" s="63"/>
      <c r="F37" s="6">
        <v>175</v>
      </c>
    </row>
    <row r="38" spans="1:6" ht="15.75">
      <c r="A38" s="2"/>
      <c r="B38" s="2" t="s">
        <v>8</v>
      </c>
      <c r="C38" s="63" t="s">
        <v>34</v>
      </c>
      <c r="D38" s="63"/>
      <c r="E38" s="63"/>
      <c r="F38" s="6">
        <v>85</v>
      </c>
    </row>
    <row r="39" spans="1:6" ht="15.75">
      <c r="A39" s="2"/>
      <c r="B39" s="2" t="s">
        <v>8</v>
      </c>
      <c r="C39" s="63" t="s">
        <v>35</v>
      </c>
      <c r="D39" s="63"/>
      <c r="E39" s="63"/>
      <c r="F39" s="6">
        <v>85</v>
      </c>
    </row>
    <row r="40" spans="1:6" ht="15.75">
      <c r="A40" s="2"/>
      <c r="B40" s="2" t="s">
        <v>11</v>
      </c>
      <c r="C40" s="63" t="s">
        <v>36</v>
      </c>
      <c r="D40" s="63"/>
      <c r="E40" s="63"/>
      <c r="F40" s="6">
        <v>60</v>
      </c>
    </row>
    <row r="41" spans="1:6" ht="15.75">
      <c r="A41" s="2"/>
      <c r="B41" s="2" t="s">
        <v>11</v>
      </c>
      <c r="C41" s="63" t="s">
        <v>37</v>
      </c>
      <c r="D41" s="63"/>
      <c r="E41" s="63"/>
      <c r="F41" s="6">
        <v>60</v>
      </c>
    </row>
    <row r="42" spans="1:6" ht="15.75">
      <c r="A42" s="2"/>
      <c r="B42" s="2" t="s">
        <v>11</v>
      </c>
      <c r="C42" s="5" t="s">
        <v>38</v>
      </c>
      <c r="D42" s="5"/>
      <c r="E42" s="5"/>
      <c r="F42" s="6">
        <v>60</v>
      </c>
    </row>
    <row r="43" spans="1:6" ht="15.75">
      <c r="A43" s="2"/>
      <c r="B43" s="2" t="s">
        <v>11</v>
      </c>
      <c r="C43" s="5" t="s">
        <v>39</v>
      </c>
      <c r="D43" s="5"/>
      <c r="E43" s="5"/>
      <c r="F43" s="6">
        <v>60</v>
      </c>
    </row>
    <row r="44" spans="1:6" ht="18.75">
      <c r="A44" s="2"/>
      <c r="B44" s="8" t="s">
        <v>40</v>
      </c>
      <c r="C44" s="63" t="s">
        <v>41</v>
      </c>
      <c r="D44" s="63"/>
      <c r="E44" s="63"/>
      <c r="F44" s="6">
        <v>45</v>
      </c>
    </row>
    <row r="45" spans="1:6" ht="18.75">
      <c r="A45" s="2"/>
      <c r="B45" s="2" t="s">
        <v>40</v>
      </c>
      <c r="C45" s="63" t="s">
        <v>42</v>
      </c>
      <c r="D45" s="63"/>
      <c r="E45" s="63"/>
      <c r="F45" s="6">
        <v>45</v>
      </c>
    </row>
    <row r="46" spans="1:6" ht="15.75">
      <c r="A46" s="2"/>
      <c r="B46" s="2"/>
      <c r="C46" s="2"/>
      <c r="D46" s="2"/>
      <c r="E46" s="2"/>
      <c r="F46" s="2"/>
    </row>
    <row r="47" spans="1:6" ht="15.75">
      <c r="A47" s="2"/>
      <c r="B47" s="2" t="s">
        <v>21</v>
      </c>
      <c r="C47" s="2"/>
      <c r="D47" s="2"/>
      <c r="E47" s="2"/>
      <c r="F47" s="7">
        <f>SUM(F36:F46)</f>
        <v>1025</v>
      </c>
    </row>
    <row r="48" spans="1:6" ht="15.75">
      <c r="A48" s="2"/>
      <c r="B48" s="2"/>
      <c r="C48" s="2"/>
      <c r="D48" s="2"/>
      <c r="E48" s="2"/>
      <c r="F48" s="2"/>
    </row>
    <row r="49" spans="1:6" ht="15.75">
      <c r="A49" s="2"/>
      <c r="B49" s="2"/>
      <c r="C49" s="2"/>
      <c r="D49" s="2"/>
      <c r="E49" s="2"/>
      <c r="F49" s="2"/>
    </row>
    <row r="50" spans="1:6" ht="16.5">
      <c r="A50" s="3" t="s">
        <v>43</v>
      </c>
      <c r="B50" s="2"/>
      <c r="C50" s="2"/>
      <c r="D50" s="2"/>
      <c r="E50" s="2"/>
      <c r="F50" s="2"/>
    </row>
    <row r="51" spans="1:7" ht="15.75">
      <c r="A51" s="2"/>
      <c r="B51" s="63" t="s">
        <v>44</v>
      </c>
      <c r="C51" s="63"/>
      <c r="D51" s="63"/>
      <c r="E51" s="63" t="s">
        <v>27</v>
      </c>
      <c r="F51" s="63"/>
      <c r="G51" s="63"/>
    </row>
    <row r="52" spans="1:7" ht="15.75">
      <c r="A52" s="2"/>
      <c r="B52" s="63" t="s">
        <v>32</v>
      </c>
      <c r="C52" s="63"/>
      <c r="D52" s="63"/>
      <c r="E52" s="63" t="s">
        <v>45</v>
      </c>
      <c r="F52" s="63"/>
      <c r="G52" s="63"/>
    </row>
    <row r="53" spans="1:7" ht="15.75">
      <c r="A53" s="2"/>
      <c r="B53" s="63" t="s">
        <v>7</v>
      </c>
      <c r="C53" s="63"/>
      <c r="D53" s="63"/>
      <c r="E53" s="63" t="s">
        <v>46</v>
      </c>
      <c r="F53" s="63"/>
      <c r="G53" s="63"/>
    </row>
    <row r="54" spans="1:7" ht="15.75">
      <c r="A54" s="2"/>
      <c r="B54" s="63" t="s">
        <v>47</v>
      </c>
      <c r="C54" s="63"/>
      <c r="D54" s="63"/>
      <c r="E54" s="63" t="s">
        <v>48</v>
      </c>
      <c r="F54" s="63"/>
      <c r="G54" s="63"/>
    </row>
    <row r="55" spans="1:6" ht="15.75">
      <c r="A55" s="2"/>
      <c r="B55" s="2" t="s">
        <v>49</v>
      </c>
      <c r="C55" s="2"/>
      <c r="D55" s="2"/>
      <c r="E55" s="2" t="s">
        <v>50</v>
      </c>
      <c r="F55" s="2"/>
    </row>
    <row r="56" spans="1:6" ht="15.75">
      <c r="A56" s="2"/>
      <c r="B56" s="2" t="s">
        <v>29</v>
      </c>
      <c r="C56" s="2"/>
      <c r="D56" s="2"/>
      <c r="E56" s="2"/>
      <c r="F56" s="2"/>
    </row>
    <row r="57" spans="1:6" ht="15.75">
      <c r="A57" s="2"/>
      <c r="B57" s="2"/>
      <c r="C57" s="2"/>
      <c r="D57" s="2"/>
      <c r="E57" s="2"/>
      <c r="F57" s="2"/>
    </row>
    <row r="58" spans="1:6" ht="15.75">
      <c r="A58" s="2"/>
      <c r="B58" s="2"/>
      <c r="C58" s="2"/>
      <c r="D58" s="2"/>
      <c r="E58" s="2"/>
      <c r="F58" s="2"/>
    </row>
    <row r="59" spans="1:4" s="2" customFormat="1" ht="16.5">
      <c r="A59" s="3" t="s">
        <v>51</v>
      </c>
      <c r="D59" s="3"/>
    </row>
    <row r="60" spans="1:6" s="2" customFormat="1" ht="15.75">
      <c r="A60" s="63" t="s">
        <v>14</v>
      </c>
      <c r="B60" s="63"/>
      <c r="C60" s="9">
        <v>30</v>
      </c>
      <c r="D60" s="63" t="s">
        <v>12</v>
      </c>
      <c r="E60" s="63"/>
      <c r="F60" s="2">
        <v>20</v>
      </c>
    </row>
    <row r="61" spans="1:6" s="2" customFormat="1" ht="15.75">
      <c r="A61" s="63" t="s">
        <v>30</v>
      </c>
      <c r="B61" s="63"/>
      <c r="C61" s="9">
        <v>25</v>
      </c>
      <c r="D61" s="63" t="s">
        <v>17</v>
      </c>
      <c r="E61" s="63"/>
      <c r="F61" s="2">
        <v>45</v>
      </c>
    </row>
    <row r="62" spans="1:6" s="2" customFormat="1" ht="15.75">
      <c r="A62" s="63" t="s">
        <v>5</v>
      </c>
      <c r="B62" s="63"/>
      <c r="C62" s="9">
        <v>210</v>
      </c>
      <c r="D62" s="63" t="s">
        <v>24</v>
      </c>
      <c r="E62" s="63"/>
      <c r="F62" s="2">
        <v>10</v>
      </c>
    </row>
    <row r="63" spans="1:5" s="2" customFormat="1" ht="15.75">
      <c r="A63" s="63" t="s">
        <v>9</v>
      </c>
      <c r="B63" s="63"/>
      <c r="C63" s="9">
        <v>30</v>
      </c>
      <c r="D63" s="63"/>
      <c r="E63" s="63"/>
    </row>
    <row r="64" spans="1:5" s="2" customFormat="1" ht="15.75">
      <c r="A64" s="63" t="s">
        <v>52</v>
      </c>
      <c r="B64" s="63"/>
      <c r="C64" s="9">
        <v>10</v>
      </c>
      <c r="D64" s="63"/>
      <c r="E64" s="63"/>
    </row>
    <row r="65" spans="1:5" s="2" customFormat="1" ht="15.75">
      <c r="A65" s="63"/>
      <c r="B65" s="63"/>
      <c r="C65" s="9"/>
      <c r="D65" s="63"/>
      <c r="E65" s="63"/>
    </row>
    <row r="66" spans="1:6" s="2" customFormat="1" ht="15.75">
      <c r="A66" s="63"/>
      <c r="B66" s="63"/>
      <c r="C66" s="9"/>
      <c r="D66" s="63" t="s">
        <v>53</v>
      </c>
      <c r="E66" s="63"/>
      <c r="F66" s="2">
        <f>SUM(C60:C66)+SUM(F60:F65)</f>
        <v>380</v>
      </c>
    </row>
    <row r="67" s="2" customFormat="1" ht="15.75"/>
    <row r="68" spans="1:6" ht="16.5">
      <c r="A68" s="3" t="s">
        <v>54</v>
      </c>
      <c r="F68" s="10">
        <f>F47+F33+F21+F66</f>
        <v>3270</v>
      </c>
    </row>
  </sheetData>
  <sheetProtection selectLockedCells="1" selectUnlockedCells="1"/>
  <mergeCells count="54">
    <mergeCell ref="A64:B64"/>
    <mergeCell ref="D64:E64"/>
    <mergeCell ref="A65:B65"/>
    <mergeCell ref="D65:E65"/>
    <mergeCell ref="A66:B66"/>
    <mergeCell ref="D66:E66"/>
    <mergeCell ref="A61:B61"/>
    <mergeCell ref="D61:E61"/>
    <mergeCell ref="A62:B62"/>
    <mergeCell ref="D62:E62"/>
    <mergeCell ref="A63:B63"/>
    <mergeCell ref="D63:E63"/>
    <mergeCell ref="B53:D53"/>
    <mergeCell ref="E53:G53"/>
    <mergeCell ref="B54:D54"/>
    <mergeCell ref="E54:G54"/>
    <mergeCell ref="A60:B60"/>
    <mergeCell ref="D60:E60"/>
    <mergeCell ref="C44:E44"/>
    <mergeCell ref="C45:E45"/>
    <mergeCell ref="B51:D51"/>
    <mergeCell ref="E51:G51"/>
    <mergeCell ref="B52:D52"/>
    <mergeCell ref="E52:G52"/>
    <mergeCell ref="C36:E36"/>
    <mergeCell ref="C37:E37"/>
    <mergeCell ref="C38:E38"/>
    <mergeCell ref="C39:E39"/>
    <mergeCell ref="C40:E40"/>
    <mergeCell ref="C41:E41"/>
    <mergeCell ref="C26:E26"/>
    <mergeCell ref="C27:E27"/>
    <mergeCell ref="C28:E28"/>
    <mergeCell ref="C29:E29"/>
    <mergeCell ref="C30:E30"/>
    <mergeCell ref="C31:E31"/>
    <mergeCell ref="C16:E16"/>
    <mergeCell ref="C17:E17"/>
    <mergeCell ref="C18:E18"/>
    <mergeCell ref="C19:E19"/>
    <mergeCell ref="C24:E24"/>
    <mergeCell ref="C25:E25"/>
    <mergeCell ref="C10:E10"/>
    <mergeCell ref="C11:E11"/>
    <mergeCell ref="C12:E12"/>
    <mergeCell ref="C13:E13"/>
    <mergeCell ref="C14:E14"/>
    <mergeCell ref="C15:E15"/>
    <mergeCell ref="A1:I1"/>
    <mergeCell ref="A3:I3"/>
    <mergeCell ref="A4:I4"/>
    <mergeCell ref="A5:I5"/>
    <mergeCell ref="C8:E8"/>
    <mergeCell ref="C9:E9"/>
  </mergeCells>
  <printOptions horizontalCentered="1"/>
  <pageMargins left="0.75" right="0.75" top="1" bottom="1" header="0.5118055555555555" footer="0.5118055555555555"/>
  <pageSetup fitToHeight="1" fitToWidth="1"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4"/>
  <sheetViews>
    <sheetView zoomScalePageLayoutView="0" workbookViewId="0" topLeftCell="A1">
      <selection activeCell="B4" sqref="B4:B44"/>
    </sheetView>
  </sheetViews>
  <sheetFormatPr defaultColWidth="9.140625" defaultRowHeight="12.75"/>
  <cols>
    <col min="1" max="1" width="5.57421875" style="11" customWidth="1"/>
    <col min="2" max="2" width="27.140625" style="12" customWidth="1"/>
    <col min="3" max="3" width="6.57421875" style="12" customWidth="1"/>
    <col min="4" max="9" width="9.57421875" style="12" customWidth="1"/>
    <col min="10" max="11" width="11.140625" style="12" customWidth="1"/>
    <col min="12" max="12" width="11.57421875" style="12" customWidth="1"/>
    <col min="13" max="16384" width="9.140625" style="12" customWidth="1"/>
  </cols>
  <sheetData>
    <row r="1" spans="1:11" ht="15">
      <c r="A1" s="64" t="s">
        <v>55</v>
      </c>
      <c r="B1" s="64"/>
      <c r="D1" s="65"/>
      <c r="E1" s="65"/>
      <c r="F1" s="65"/>
      <c r="G1" s="65"/>
      <c r="H1" s="65"/>
      <c r="I1" s="65"/>
      <c r="J1" s="66"/>
      <c r="K1" s="66"/>
    </row>
    <row r="3" spans="1:12" s="16" customFormat="1" ht="15">
      <c r="A3" s="13" t="s">
        <v>56</v>
      </c>
      <c r="B3" s="14" t="s">
        <v>57</v>
      </c>
      <c r="C3" s="14" t="s">
        <v>58</v>
      </c>
      <c r="D3" s="14" t="s">
        <v>59</v>
      </c>
      <c r="E3" s="14" t="s">
        <v>60</v>
      </c>
      <c r="F3" s="14" t="s">
        <v>61</v>
      </c>
      <c r="G3" s="14" t="s">
        <v>62</v>
      </c>
      <c r="H3" s="14" t="s">
        <v>63</v>
      </c>
      <c r="I3" s="14" t="s">
        <v>64</v>
      </c>
      <c r="J3" s="14" t="s">
        <v>65</v>
      </c>
      <c r="K3" s="14" t="s">
        <v>66</v>
      </c>
      <c r="L3" s="15" t="s">
        <v>67</v>
      </c>
    </row>
    <row r="4" spans="1:13" ht="15">
      <c r="A4" s="17">
        <v>1</v>
      </c>
      <c r="B4" s="18" t="s">
        <v>15</v>
      </c>
      <c r="C4" s="19">
        <v>21</v>
      </c>
      <c r="D4" s="17">
        <v>228</v>
      </c>
      <c r="E4" s="17">
        <v>209</v>
      </c>
      <c r="F4" s="17">
        <v>212</v>
      </c>
      <c r="G4" s="17">
        <v>204</v>
      </c>
      <c r="H4" s="17">
        <v>175</v>
      </c>
      <c r="I4" s="17">
        <v>236</v>
      </c>
      <c r="J4" s="20">
        <f aca="true" t="shared" si="0" ref="J4:J44">SUM(D4:I4)</f>
        <v>1264</v>
      </c>
      <c r="K4" s="21">
        <f aca="true" t="shared" si="1" ref="K4:K44">AVERAGE(D4:I4)</f>
        <v>210.66666666666666</v>
      </c>
      <c r="L4" s="22">
        <f aca="true" t="shared" si="2" ref="L4:L44">MAX(D4:I4)</f>
        <v>236</v>
      </c>
      <c r="M4" s="23"/>
    </row>
    <row r="5" spans="1:12" ht="15">
      <c r="A5" s="17">
        <v>2</v>
      </c>
      <c r="B5" s="18" t="s">
        <v>12</v>
      </c>
      <c r="C5" s="19">
        <v>14</v>
      </c>
      <c r="D5" s="17">
        <v>201</v>
      </c>
      <c r="E5" s="17">
        <v>204</v>
      </c>
      <c r="F5" s="17">
        <v>236</v>
      </c>
      <c r="G5" s="17">
        <v>225</v>
      </c>
      <c r="H5" s="17">
        <v>193</v>
      </c>
      <c r="I5" s="17">
        <v>197</v>
      </c>
      <c r="J5" s="20">
        <f t="shared" si="0"/>
        <v>1256</v>
      </c>
      <c r="K5" s="21">
        <f t="shared" si="1"/>
        <v>209.33333333333334</v>
      </c>
      <c r="L5" s="22">
        <f t="shared" si="2"/>
        <v>236</v>
      </c>
    </row>
    <row r="6" spans="1:12" ht="15">
      <c r="A6" s="17">
        <v>3</v>
      </c>
      <c r="B6" s="18" t="s">
        <v>14</v>
      </c>
      <c r="C6" s="19">
        <v>10</v>
      </c>
      <c r="D6" s="17">
        <v>211</v>
      </c>
      <c r="E6" s="17">
        <v>201</v>
      </c>
      <c r="F6" s="17">
        <v>212</v>
      </c>
      <c r="G6" s="17">
        <v>227</v>
      </c>
      <c r="H6" s="17">
        <v>181</v>
      </c>
      <c r="I6" s="17">
        <v>212</v>
      </c>
      <c r="J6" s="20">
        <f t="shared" si="0"/>
        <v>1244</v>
      </c>
      <c r="K6" s="21">
        <f t="shared" si="1"/>
        <v>207.33333333333334</v>
      </c>
      <c r="L6" s="22">
        <f t="shared" si="2"/>
        <v>227</v>
      </c>
    </row>
    <row r="7" spans="1:12" ht="15">
      <c r="A7" s="17">
        <v>4</v>
      </c>
      <c r="B7" s="18" t="s">
        <v>7</v>
      </c>
      <c r="C7" s="19">
        <v>12</v>
      </c>
      <c r="D7" s="17">
        <v>192</v>
      </c>
      <c r="E7" s="17">
        <v>204</v>
      </c>
      <c r="F7" s="17">
        <v>192</v>
      </c>
      <c r="G7" s="17">
        <v>288</v>
      </c>
      <c r="H7" s="17">
        <v>174</v>
      </c>
      <c r="I7" s="17">
        <v>183</v>
      </c>
      <c r="J7" s="20">
        <f t="shared" si="0"/>
        <v>1233</v>
      </c>
      <c r="K7" s="21">
        <f t="shared" si="1"/>
        <v>205.5</v>
      </c>
      <c r="L7" s="22">
        <f t="shared" si="2"/>
        <v>288</v>
      </c>
    </row>
    <row r="8" spans="1:12" ht="15">
      <c r="A8" s="17">
        <v>5</v>
      </c>
      <c r="B8" s="18" t="s">
        <v>18</v>
      </c>
      <c r="C8" s="19">
        <v>23</v>
      </c>
      <c r="D8" s="17">
        <v>192</v>
      </c>
      <c r="E8" s="17">
        <v>199</v>
      </c>
      <c r="F8" s="17">
        <v>154</v>
      </c>
      <c r="G8" s="17">
        <v>237</v>
      </c>
      <c r="H8" s="17">
        <v>194</v>
      </c>
      <c r="I8" s="17">
        <v>246</v>
      </c>
      <c r="J8" s="20">
        <f t="shared" si="0"/>
        <v>1222</v>
      </c>
      <c r="K8" s="21">
        <f t="shared" si="1"/>
        <v>203.66666666666666</v>
      </c>
      <c r="L8" s="22">
        <f t="shared" si="2"/>
        <v>246</v>
      </c>
    </row>
    <row r="9" spans="1:12" ht="15">
      <c r="A9" s="17">
        <v>6</v>
      </c>
      <c r="B9" s="18" t="s">
        <v>9</v>
      </c>
      <c r="C9" s="19">
        <v>15</v>
      </c>
      <c r="D9" s="17">
        <v>172</v>
      </c>
      <c r="E9" s="17">
        <v>203</v>
      </c>
      <c r="F9" s="17">
        <v>225</v>
      </c>
      <c r="G9" s="17">
        <v>177</v>
      </c>
      <c r="H9" s="17">
        <v>258</v>
      </c>
      <c r="I9" s="17">
        <v>184</v>
      </c>
      <c r="J9" s="20">
        <f t="shared" si="0"/>
        <v>1219</v>
      </c>
      <c r="K9" s="21">
        <f t="shared" si="1"/>
        <v>203.16666666666666</v>
      </c>
      <c r="L9" s="22">
        <f t="shared" si="2"/>
        <v>258</v>
      </c>
    </row>
    <row r="10" spans="1:12" ht="15">
      <c r="A10" s="17">
        <v>7</v>
      </c>
      <c r="B10" s="18" t="s">
        <v>20</v>
      </c>
      <c r="C10" s="19">
        <v>20</v>
      </c>
      <c r="D10" s="17">
        <v>191</v>
      </c>
      <c r="E10" s="17">
        <v>214</v>
      </c>
      <c r="F10" s="17">
        <v>195</v>
      </c>
      <c r="G10" s="17">
        <v>206</v>
      </c>
      <c r="H10" s="17">
        <v>184</v>
      </c>
      <c r="I10" s="17">
        <v>226</v>
      </c>
      <c r="J10" s="20">
        <f t="shared" si="0"/>
        <v>1216</v>
      </c>
      <c r="K10" s="21">
        <f t="shared" si="1"/>
        <v>202.66666666666666</v>
      </c>
      <c r="L10" s="22">
        <f t="shared" si="2"/>
        <v>226</v>
      </c>
    </row>
    <row r="11" spans="1:12" ht="15">
      <c r="A11" s="17">
        <v>8</v>
      </c>
      <c r="B11" s="18" t="s">
        <v>10</v>
      </c>
      <c r="C11" s="19">
        <v>16</v>
      </c>
      <c r="D11" s="17">
        <v>159</v>
      </c>
      <c r="E11" s="17">
        <v>223</v>
      </c>
      <c r="F11" s="17">
        <v>231</v>
      </c>
      <c r="G11" s="17">
        <v>196</v>
      </c>
      <c r="H11" s="17">
        <v>173</v>
      </c>
      <c r="I11" s="17">
        <v>202</v>
      </c>
      <c r="J11" s="20">
        <f t="shared" si="0"/>
        <v>1184</v>
      </c>
      <c r="K11" s="21">
        <f t="shared" si="1"/>
        <v>197.33333333333334</v>
      </c>
      <c r="L11" s="22">
        <f t="shared" si="2"/>
        <v>231</v>
      </c>
    </row>
    <row r="12" spans="1:12" ht="15">
      <c r="A12" s="17">
        <v>9</v>
      </c>
      <c r="B12" s="18" t="s">
        <v>19</v>
      </c>
      <c r="C12" s="19">
        <v>17</v>
      </c>
      <c r="D12" s="17">
        <v>190</v>
      </c>
      <c r="E12" s="17">
        <v>182</v>
      </c>
      <c r="F12" s="17">
        <v>241</v>
      </c>
      <c r="G12" s="17">
        <v>193</v>
      </c>
      <c r="H12" s="17">
        <v>185</v>
      </c>
      <c r="I12" s="17">
        <v>192</v>
      </c>
      <c r="J12" s="20">
        <f t="shared" si="0"/>
        <v>1183</v>
      </c>
      <c r="K12" s="21">
        <f t="shared" si="1"/>
        <v>197.16666666666666</v>
      </c>
      <c r="L12" s="22">
        <f t="shared" si="2"/>
        <v>241</v>
      </c>
    </row>
    <row r="13" spans="1:12" ht="15">
      <c r="A13" s="17">
        <v>10</v>
      </c>
      <c r="B13" s="18" t="s">
        <v>5</v>
      </c>
      <c r="C13" s="19">
        <v>11</v>
      </c>
      <c r="D13" s="17">
        <v>151</v>
      </c>
      <c r="E13" s="17">
        <v>215</v>
      </c>
      <c r="F13" s="17">
        <v>170</v>
      </c>
      <c r="G13" s="17">
        <v>210</v>
      </c>
      <c r="H13" s="17">
        <v>235</v>
      </c>
      <c r="I13" s="17">
        <v>194</v>
      </c>
      <c r="J13" s="20">
        <f t="shared" si="0"/>
        <v>1175</v>
      </c>
      <c r="K13" s="21">
        <f t="shared" si="1"/>
        <v>195.83333333333334</v>
      </c>
      <c r="L13" s="22">
        <f t="shared" si="2"/>
        <v>235</v>
      </c>
    </row>
    <row r="14" spans="1:12" ht="15">
      <c r="A14" s="17">
        <v>11</v>
      </c>
      <c r="B14" s="18" t="s">
        <v>17</v>
      </c>
      <c r="C14" s="19">
        <v>20</v>
      </c>
      <c r="D14" s="17">
        <v>212</v>
      </c>
      <c r="E14" s="17">
        <v>191</v>
      </c>
      <c r="F14" s="17">
        <v>165</v>
      </c>
      <c r="G14" s="17">
        <v>219</v>
      </c>
      <c r="H14" s="17">
        <v>197</v>
      </c>
      <c r="I14" s="17">
        <v>188</v>
      </c>
      <c r="J14" s="20">
        <f t="shared" si="0"/>
        <v>1172</v>
      </c>
      <c r="K14" s="21">
        <f t="shared" si="1"/>
        <v>195.33333333333334</v>
      </c>
      <c r="L14" s="22">
        <f t="shared" si="2"/>
        <v>219</v>
      </c>
    </row>
    <row r="15" spans="1:13" ht="15">
      <c r="A15" s="17">
        <v>12</v>
      </c>
      <c r="B15" s="18" t="s">
        <v>13</v>
      </c>
      <c r="C15" s="19">
        <v>6</v>
      </c>
      <c r="D15" s="17">
        <v>147</v>
      </c>
      <c r="E15" s="17">
        <v>225</v>
      </c>
      <c r="F15" s="17">
        <v>175</v>
      </c>
      <c r="G15" s="17">
        <v>196</v>
      </c>
      <c r="H15" s="17">
        <v>192</v>
      </c>
      <c r="I15" s="17">
        <v>226</v>
      </c>
      <c r="J15" s="20">
        <f t="shared" si="0"/>
        <v>1161</v>
      </c>
      <c r="K15" s="21">
        <f t="shared" si="1"/>
        <v>193.5</v>
      </c>
      <c r="L15" s="22">
        <f t="shared" si="2"/>
        <v>226</v>
      </c>
      <c r="M15" s="12" t="s">
        <v>68</v>
      </c>
    </row>
    <row r="16" spans="1:13" ht="15">
      <c r="A16" s="17">
        <v>13</v>
      </c>
      <c r="B16" s="18" t="s">
        <v>69</v>
      </c>
      <c r="C16" s="19">
        <v>5</v>
      </c>
      <c r="D16" s="17">
        <v>122</v>
      </c>
      <c r="E16" s="17">
        <v>201</v>
      </c>
      <c r="F16" s="17">
        <v>256</v>
      </c>
      <c r="G16" s="17">
        <v>197</v>
      </c>
      <c r="H16" s="17">
        <v>152</v>
      </c>
      <c r="I16" s="17">
        <v>233</v>
      </c>
      <c r="J16" s="20">
        <f t="shared" si="0"/>
        <v>1161</v>
      </c>
      <c r="K16" s="21">
        <f t="shared" si="1"/>
        <v>193.5</v>
      </c>
      <c r="L16" s="22">
        <f t="shared" si="2"/>
        <v>256</v>
      </c>
      <c r="M16" s="23"/>
    </row>
    <row r="17" spans="1:12" ht="15">
      <c r="A17" s="17">
        <v>14</v>
      </c>
      <c r="B17" s="18" t="s">
        <v>70</v>
      </c>
      <c r="C17" s="19">
        <v>18</v>
      </c>
      <c r="D17" s="17">
        <v>197</v>
      </c>
      <c r="E17" s="17">
        <v>213</v>
      </c>
      <c r="F17" s="17">
        <v>177</v>
      </c>
      <c r="G17" s="17">
        <v>207</v>
      </c>
      <c r="H17" s="17">
        <v>197</v>
      </c>
      <c r="I17" s="17">
        <v>169</v>
      </c>
      <c r="J17" s="20">
        <f t="shared" si="0"/>
        <v>1160</v>
      </c>
      <c r="K17" s="21">
        <f t="shared" si="1"/>
        <v>193.33333333333334</v>
      </c>
      <c r="L17" s="22">
        <f t="shared" si="2"/>
        <v>213</v>
      </c>
    </row>
    <row r="18" spans="1:12" ht="15">
      <c r="A18" s="17">
        <v>15</v>
      </c>
      <c r="B18" s="18" t="s">
        <v>71</v>
      </c>
      <c r="C18" s="19">
        <v>20</v>
      </c>
      <c r="D18" s="17">
        <v>159</v>
      </c>
      <c r="E18" s="17">
        <v>166</v>
      </c>
      <c r="F18" s="17">
        <v>194</v>
      </c>
      <c r="G18" s="17">
        <v>194</v>
      </c>
      <c r="H18" s="17">
        <v>213</v>
      </c>
      <c r="I18" s="17">
        <v>222</v>
      </c>
      <c r="J18" s="20">
        <f t="shared" si="0"/>
        <v>1148</v>
      </c>
      <c r="K18" s="21">
        <f t="shared" si="1"/>
        <v>191.33333333333334</v>
      </c>
      <c r="L18" s="22">
        <f t="shared" si="2"/>
        <v>222</v>
      </c>
    </row>
    <row r="19" spans="1:12" ht="15">
      <c r="A19" s="17">
        <v>16</v>
      </c>
      <c r="B19" s="18" t="s">
        <v>44</v>
      </c>
      <c r="C19" s="19">
        <v>13</v>
      </c>
      <c r="D19" s="17">
        <v>218</v>
      </c>
      <c r="E19" s="17">
        <v>209</v>
      </c>
      <c r="F19" s="17">
        <v>206</v>
      </c>
      <c r="G19" s="17">
        <v>144</v>
      </c>
      <c r="H19" s="17">
        <v>189</v>
      </c>
      <c r="I19" s="17">
        <v>181</v>
      </c>
      <c r="J19" s="20">
        <f t="shared" si="0"/>
        <v>1147</v>
      </c>
      <c r="K19" s="21">
        <f t="shared" si="1"/>
        <v>191.16666666666666</v>
      </c>
      <c r="L19" s="22">
        <f t="shared" si="2"/>
        <v>218</v>
      </c>
    </row>
    <row r="20" spans="1:12" ht="15">
      <c r="A20" s="17">
        <v>17</v>
      </c>
      <c r="B20" s="18" t="s">
        <v>72</v>
      </c>
      <c r="C20" s="19">
        <v>1</v>
      </c>
      <c r="D20" s="17">
        <v>197</v>
      </c>
      <c r="E20" s="17">
        <v>214</v>
      </c>
      <c r="F20" s="17">
        <v>184</v>
      </c>
      <c r="G20" s="17">
        <v>166</v>
      </c>
      <c r="H20" s="17">
        <v>189</v>
      </c>
      <c r="I20" s="17">
        <v>178</v>
      </c>
      <c r="J20" s="20">
        <f t="shared" si="0"/>
        <v>1128</v>
      </c>
      <c r="K20" s="21">
        <f t="shared" si="1"/>
        <v>188</v>
      </c>
      <c r="L20" s="22">
        <f t="shared" si="2"/>
        <v>214</v>
      </c>
    </row>
    <row r="21" spans="1:12" ht="15">
      <c r="A21" s="17">
        <v>18</v>
      </c>
      <c r="B21" s="18" t="s">
        <v>47</v>
      </c>
      <c r="C21" s="19">
        <v>3</v>
      </c>
      <c r="D21" s="17">
        <v>170</v>
      </c>
      <c r="E21" s="17">
        <v>190</v>
      </c>
      <c r="F21" s="17">
        <v>212</v>
      </c>
      <c r="G21" s="17">
        <v>184</v>
      </c>
      <c r="H21" s="17">
        <v>161</v>
      </c>
      <c r="I21" s="17">
        <v>190</v>
      </c>
      <c r="J21" s="20">
        <f t="shared" si="0"/>
        <v>1107</v>
      </c>
      <c r="K21" s="21">
        <f t="shared" si="1"/>
        <v>184.5</v>
      </c>
      <c r="L21" s="22">
        <f t="shared" si="2"/>
        <v>212</v>
      </c>
    </row>
    <row r="22" spans="1:12" ht="15">
      <c r="A22" s="17">
        <v>19</v>
      </c>
      <c r="B22" s="18" t="s">
        <v>49</v>
      </c>
      <c r="C22" s="19">
        <v>10</v>
      </c>
      <c r="D22" s="17">
        <v>161</v>
      </c>
      <c r="E22" s="17">
        <v>223</v>
      </c>
      <c r="F22" s="17">
        <v>168</v>
      </c>
      <c r="G22" s="17">
        <v>136</v>
      </c>
      <c r="H22" s="17">
        <v>199</v>
      </c>
      <c r="I22" s="17">
        <v>215</v>
      </c>
      <c r="J22" s="20">
        <f t="shared" si="0"/>
        <v>1102</v>
      </c>
      <c r="K22" s="21">
        <f t="shared" si="1"/>
        <v>183.66666666666666</v>
      </c>
      <c r="L22" s="22">
        <f t="shared" si="2"/>
        <v>223</v>
      </c>
    </row>
    <row r="23" spans="1:12" ht="15">
      <c r="A23" s="17">
        <v>20</v>
      </c>
      <c r="B23" s="18" t="s">
        <v>46</v>
      </c>
      <c r="C23" s="19">
        <v>10</v>
      </c>
      <c r="D23" s="17">
        <v>163</v>
      </c>
      <c r="E23" s="17">
        <v>186</v>
      </c>
      <c r="F23" s="17">
        <v>184</v>
      </c>
      <c r="G23" s="17">
        <v>152</v>
      </c>
      <c r="H23" s="17">
        <v>203</v>
      </c>
      <c r="I23" s="17">
        <v>205</v>
      </c>
      <c r="J23" s="20">
        <f t="shared" si="0"/>
        <v>1093</v>
      </c>
      <c r="K23" s="21">
        <f t="shared" si="1"/>
        <v>182.16666666666666</v>
      </c>
      <c r="L23" s="22">
        <f t="shared" si="2"/>
        <v>205</v>
      </c>
    </row>
    <row r="24" spans="1:12" ht="15">
      <c r="A24" s="17">
        <v>21</v>
      </c>
      <c r="B24" s="18" t="s">
        <v>48</v>
      </c>
      <c r="C24" s="19">
        <v>3</v>
      </c>
      <c r="D24" s="17">
        <v>186</v>
      </c>
      <c r="E24" s="17">
        <v>158</v>
      </c>
      <c r="F24" s="17">
        <v>180</v>
      </c>
      <c r="G24" s="17">
        <v>221</v>
      </c>
      <c r="H24" s="17">
        <v>184</v>
      </c>
      <c r="I24" s="17">
        <v>136</v>
      </c>
      <c r="J24" s="20">
        <f t="shared" si="0"/>
        <v>1065</v>
      </c>
      <c r="K24" s="21">
        <f t="shared" si="1"/>
        <v>177.5</v>
      </c>
      <c r="L24" s="22">
        <f t="shared" si="2"/>
        <v>221</v>
      </c>
    </row>
    <row r="25" spans="1:12" ht="15">
      <c r="A25" s="17">
        <v>22</v>
      </c>
      <c r="B25" s="18" t="s">
        <v>73</v>
      </c>
      <c r="C25" s="19">
        <v>13</v>
      </c>
      <c r="D25" s="17">
        <v>185</v>
      </c>
      <c r="E25" s="17">
        <v>130</v>
      </c>
      <c r="F25" s="17">
        <v>180</v>
      </c>
      <c r="G25" s="17">
        <v>189</v>
      </c>
      <c r="H25" s="17">
        <v>212</v>
      </c>
      <c r="I25" s="17">
        <v>168</v>
      </c>
      <c r="J25" s="20">
        <f t="shared" si="0"/>
        <v>1064</v>
      </c>
      <c r="K25" s="21">
        <f t="shared" si="1"/>
        <v>177.33333333333334</v>
      </c>
      <c r="L25" s="22">
        <f t="shared" si="2"/>
        <v>212</v>
      </c>
    </row>
    <row r="26" spans="1:12" ht="15">
      <c r="A26" s="17">
        <v>23</v>
      </c>
      <c r="B26" s="18" t="s">
        <v>74</v>
      </c>
      <c r="C26" s="19">
        <v>19</v>
      </c>
      <c r="D26" s="17">
        <v>167</v>
      </c>
      <c r="E26" s="17">
        <v>210</v>
      </c>
      <c r="F26" s="17">
        <v>146</v>
      </c>
      <c r="G26" s="17">
        <v>178</v>
      </c>
      <c r="H26" s="17">
        <v>185</v>
      </c>
      <c r="I26" s="17">
        <v>157</v>
      </c>
      <c r="J26" s="20">
        <f t="shared" si="0"/>
        <v>1043</v>
      </c>
      <c r="K26" s="21">
        <f t="shared" si="1"/>
        <v>173.83333333333334</v>
      </c>
      <c r="L26" s="22">
        <f t="shared" si="2"/>
        <v>210</v>
      </c>
    </row>
    <row r="27" spans="1:12" ht="15">
      <c r="A27" s="17">
        <v>24</v>
      </c>
      <c r="B27" s="18" t="s">
        <v>75</v>
      </c>
      <c r="C27" s="19">
        <v>24</v>
      </c>
      <c r="D27" s="17">
        <v>186</v>
      </c>
      <c r="E27" s="17">
        <v>153</v>
      </c>
      <c r="F27" s="17">
        <v>184</v>
      </c>
      <c r="G27" s="17">
        <v>184</v>
      </c>
      <c r="H27" s="17">
        <v>146</v>
      </c>
      <c r="I27" s="17">
        <v>186</v>
      </c>
      <c r="J27" s="20">
        <f t="shared" si="0"/>
        <v>1039</v>
      </c>
      <c r="K27" s="21">
        <f t="shared" si="1"/>
        <v>173.16666666666666</v>
      </c>
      <c r="L27" s="22">
        <f t="shared" si="2"/>
        <v>186</v>
      </c>
    </row>
    <row r="28" spans="1:12" ht="15">
      <c r="A28" s="17">
        <v>25</v>
      </c>
      <c r="B28" s="18" t="s">
        <v>76</v>
      </c>
      <c r="C28" s="19">
        <v>22</v>
      </c>
      <c r="D28" s="17">
        <v>211</v>
      </c>
      <c r="E28" s="17">
        <v>147</v>
      </c>
      <c r="F28" s="17">
        <v>179</v>
      </c>
      <c r="G28" s="17">
        <v>161</v>
      </c>
      <c r="H28" s="17">
        <v>164</v>
      </c>
      <c r="I28" s="17">
        <v>173</v>
      </c>
      <c r="J28" s="20">
        <f t="shared" si="0"/>
        <v>1035</v>
      </c>
      <c r="K28" s="21">
        <f t="shared" si="1"/>
        <v>172.5</v>
      </c>
      <c r="L28" s="22">
        <f t="shared" si="2"/>
        <v>211</v>
      </c>
    </row>
    <row r="29" spans="1:12" ht="15">
      <c r="A29" s="17">
        <v>26</v>
      </c>
      <c r="B29" s="18" t="s">
        <v>77</v>
      </c>
      <c r="C29" s="19">
        <v>19</v>
      </c>
      <c r="D29" s="17">
        <v>165</v>
      </c>
      <c r="E29" s="17">
        <v>106</v>
      </c>
      <c r="F29" s="17">
        <v>212</v>
      </c>
      <c r="G29" s="17">
        <v>191</v>
      </c>
      <c r="H29" s="17">
        <v>182</v>
      </c>
      <c r="I29" s="17">
        <v>170</v>
      </c>
      <c r="J29" s="20">
        <f t="shared" si="0"/>
        <v>1026</v>
      </c>
      <c r="K29" s="21">
        <f t="shared" si="1"/>
        <v>171</v>
      </c>
      <c r="L29" s="22">
        <f t="shared" si="2"/>
        <v>212</v>
      </c>
    </row>
    <row r="30" spans="1:12" ht="15">
      <c r="A30" s="17">
        <v>27</v>
      </c>
      <c r="B30" s="18" t="s">
        <v>78</v>
      </c>
      <c r="C30" s="19">
        <v>5</v>
      </c>
      <c r="D30" s="17">
        <v>148</v>
      </c>
      <c r="E30" s="17">
        <v>170</v>
      </c>
      <c r="F30" s="17">
        <v>214</v>
      </c>
      <c r="G30" s="17">
        <v>166</v>
      </c>
      <c r="H30" s="17">
        <v>152</v>
      </c>
      <c r="I30" s="17">
        <v>172</v>
      </c>
      <c r="J30" s="20">
        <f t="shared" si="0"/>
        <v>1022</v>
      </c>
      <c r="K30" s="21">
        <f t="shared" si="1"/>
        <v>170.33333333333334</v>
      </c>
      <c r="L30" s="22">
        <f t="shared" si="2"/>
        <v>214</v>
      </c>
    </row>
    <row r="31" spans="1:12" ht="15">
      <c r="A31" s="17">
        <v>28</v>
      </c>
      <c r="B31" s="18" t="s">
        <v>79</v>
      </c>
      <c r="C31" s="19">
        <v>17</v>
      </c>
      <c r="D31" s="17">
        <v>162</v>
      </c>
      <c r="E31" s="17">
        <v>206</v>
      </c>
      <c r="F31" s="17">
        <v>192</v>
      </c>
      <c r="G31" s="17">
        <v>136</v>
      </c>
      <c r="H31" s="17">
        <v>142</v>
      </c>
      <c r="I31" s="17">
        <v>170</v>
      </c>
      <c r="J31" s="20">
        <f t="shared" si="0"/>
        <v>1008</v>
      </c>
      <c r="K31" s="21">
        <f t="shared" si="1"/>
        <v>168</v>
      </c>
      <c r="L31" s="22">
        <f t="shared" si="2"/>
        <v>206</v>
      </c>
    </row>
    <row r="32" spans="1:12" ht="15">
      <c r="A32" s="17">
        <v>29</v>
      </c>
      <c r="B32" s="18" t="s">
        <v>80</v>
      </c>
      <c r="C32" s="19">
        <v>9</v>
      </c>
      <c r="D32" s="17">
        <v>161</v>
      </c>
      <c r="E32" s="17">
        <v>182</v>
      </c>
      <c r="F32" s="17">
        <v>179</v>
      </c>
      <c r="G32" s="17">
        <v>129</v>
      </c>
      <c r="H32" s="17">
        <v>181</v>
      </c>
      <c r="I32" s="17">
        <v>169</v>
      </c>
      <c r="J32" s="20">
        <f t="shared" si="0"/>
        <v>1001</v>
      </c>
      <c r="K32" s="21">
        <f t="shared" si="1"/>
        <v>166.83333333333334</v>
      </c>
      <c r="L32" s="22">
        <f t="shared" si="2"/>
        <v>182</v>
      </c>
    </row>
    <row r="33" spans="1:12" ht="15">
      <c r="A33" s="17">
        <v>30</v>
      </c>
      <c r="B33" s="18" t="s">
        <v>81</v>
      </c>
      <c r="C33" s="19">
        <v>9</v>
      </c>
      <c r="D33" s="17">
        <v>162</v>
      </c>
      <c r="E33" s="17">
        <v>148</v>
      </c>
      <c r="F33" s="17">
        <v>197</v>
      </c>
      <c r="G33" s="17">
        <v>179</v>
      </c>
      <c r="H33" s="17">
        <v>132</v>
      </c>
      <c r="I33" s="17">
        <v>170</v>
      </c>
      <c r="J33" s="20">
        <f t="shared" si="0"/>
        <v>988</v>
      </c>
      <c r="K33" s="21">
        <f t="shared" si="1"/>
        <v>164.66666666666666</v>
      </c>
      <c r="L33" s="22">
        <f t="shared" si="2"/>
        <v>197</v>
      </c>
    </row>
    <row r="34" spans="1:12" ht="15">
      <c r="A34" s="17">
        <v>31</v>
      </c>
      <c r="B34" s="18" t="s">
        <v>82</v>
      </c>
      <c r="C34" s="19">
        <v>24</v>
      </c>
      <c r="D34" s="17">
        <v>153</v>
      </c>
      <c r="E34" s="17">
        <v>193</v>
      </c>
      <c r="F34" s="17">
        <v>184</v>
      </c>
      <c r="G34" s="17">
        <v>163</v>
      </c>
      <c r="H34" s="17">
        <v>172</v>
      </c>
      <c r="I34" s="17">
        <v>121</v>
      </c>
      <c r="J34" s="20">
        <f t="shared" si="0"/>
        <v>986</v>
      </c>
      <c r="K34" s="21">
        <f t="shared" si="1"/>
        <v>164.33333333333334</v>
      </c>
      <c r="L34" s="22">
        <f t="shared" si="2"/>
        <v>193</v>
      </c>
    </row>
    <row r="35" spans="1:12" ht="15">
      <c r="A35" s="17">
        <v>32</v>
      </c>
      <c r="B35" s="18" t="s">
        <v>83</v>
      </c>
      <c r="C35" s="19">
        <v>12</v>
      </c>
      <c r="D35" s="17">
        <v>177</v>
      </c>
      <c r="E35" s="17">
        <v>157</v>
      </c>
      <c r="F35" s="17">
        <v>117</v>
      </c>
      <c r="G35" s="17">
        <v>158</v>
      </c>
      <c r="H35" s="17">
        <v>190</v>
      </c>
      <c r="I35" s="17">
        <v>183</v>
      </c>
      <c r="J35" s="20">
        <f t="shared" si="0"/>
        <v>982</v>
      </c>
      <c r="K35" s="21">
        <f t="shared" si="1"/>
        <v>163.66666666666666</v>
      </c>
      <c r="L35" s="22">
        <f t="shared" si="2"/>
        <v>190</v>
      </c>
    </row>
    <row r="36" spans="1:12" ht="15">
      <c r="A36" s="17">
        <v>33</v>
      </c>
      <c r="B36" s="18" t="s">
        <v>52</v>
      </c>
      <c r="C36" s="19">
        <v>12</v>
      </c>
      <c r="D36" s="17">
        <v>169</v>
      </c>
      <c r="E36" s="17">
        <v>142</v>
      </c>
      <c r="F36" s="17">
        <v>188</v>
      </c>
      <c r="G36" s="17">
        <v>161</v>
      </c>
      <c r="H36" s="17">
        <v>143</v>
      </c>
      <c r="I36" s="17">
        <v>170</v>
      </c>
      <c r="J36" s="20">
        <f t="shared" si="0"/>
        <v>973</v>
      </c>
      <c r="K36" s="21">
        <f t="shared" si="1"/>
        <v>162.16666666666666</v>
      </c>
      <c r="L36" s="22">
        <f t="shared" si="2"/>
        <v>188</v>
      </c>
    </row>
    <row r="37" spans="1:12" ht="15">
      <c r="A37" s="17">
        <v>34</v>
      </c>
      <c r="B37" s="18" t="s">
        <v>84</v>
      </c>
      <c r="C37" s="19">
        <v>10</v>
      </c>
      <c r="D37" s="17">
        <v>174</v>
      </c>
      <c r="E37" s="17">
        <v>124</v>
      </c>
      <c r="F37" s="17">
        <v>158</v>
      </c>
      <c r="G37" s="17">
        <v>207</v>
      </c>
      <c r="H37" s="17">
        <v>178</v>
      </c>
      <c r="I37" s="17">
        <v>130</v>
      </c>
      <c r="J37" s="20">
        <f t="shared" si="0"/>
        <v>971</v>
      </c>
      <c r="K37" s="21">
        <f t="shared" si="1"/>
        <v>161.83333333333334</v>
      </c>
      <c r="L37" s="22">
        <f t="shared" si="2"/>
        <v>207</v>
      </c>
    </row>
    <row r="38" spans="1:12" ht="15">
      <c r="A38" s="17">
        <v>35</v>
      </c>
      <c r="B38" s="18" t="s">
        <v>85</v>
      </c>
      <c r="C38" s="19">
        <v>23</v>
      </c>
      <c r="D38" s="17">
        <v>148</v>
      </c>
      <c r="E38" s="17">
        <v>156</v>
      </c>
      <c r="F38" s="17">
        <v>184</v>
      </c>
      <c r="G38" s="17">
        <v>175</v>
      </c>
      <c r="H38" s="17">
        <v>156</v>
      </c>
      <c r="I38" s="17">
        <v>148</v>
      </c>
      <c r="J38" s="20">
        <f t="shared" si="0"/>
        <v>967</v>
      </c>
      <c r="K38" s="21">
        <f t="shared" si="1"/>
        <v>161.16666666666666</v>
      </c>
      <c r="L38" s="22">
        <f t="shared" si="2"/>
        <v>184</v>
      </c>
    </row>
    <row r="39" spans="1:12" ht="15">
      <c r="A39" s="17">
        <v>36</v>
      </c>
      <c r="B39" s="18" t="s">
        <v>86</v>
      </c>
      <c r="C39" s="19">
        <v>18</v>
      </c>
      <c r="D39" s="17">
        <v>167</v>
      </c>
      <c r="E39" s="17">
        <v>148</v>
      </c>
      <c r="F39" s="17">
        <v>198</v>
      </c>
      <c r="G39" s="17">
        <v>134</v>
      </c>
      <c r="H39" s="17">
        <v>163</v>
      </c>
      <c r="I39" s="17">
        <v>155</v>
      </c>
      <c r="J39" s="20">
        <f t="shared" si="0"/>
        <v>965</v>
      </c>
      <c r="K39" s="21">
        <f t="shared" si="1"/>
        <v>160.83333333333334</v>
      </c>
      <c r="L39" s="22">
        <f t="shared" si="2"/>
        <v>198</v>
      </c>
    </row>
    <row r="40" spans="1:12" ht="15">
      <c r="A40" s="17">
        <v>37</v>
      </c>
      <c r="B40" s="18" t="s">
        <v>87</v>
      </c>
      <c r="C40" s="19">
        <v>21</v>
      </c>
      <c r="D40" s="17">
        <v>146</v>
      </c>
      <c r="E40" s="17">
        <v>134</v>
      </c>
      <c r="F40" s="17">
        <v>169</v>
      </c>
      <c r="G40" s="17">
        <v>162</v>
      </c>
      <c r="H40" s="17">
        <v>170</v>
      </c>
      <c r="I40" s="17">
        <v>159</v>
      </c>
      <c r="J40" s="20">
        <f t="shared" si="0"/>
        <v>940</v>
      </c>
      <c r="K40" s="21">
        <f t="shared" si="1"/>
        <v>156.66666666666666</v>
      </c>
      <c r="L40" s="22">
        <f t="shared" si="2"/>
        <v>170</v>
      </c>
    </row>
    <row r="41" spans="1:12" ht="15">
      <c r="A41" s="17">
        <v>38</v>
      </c>
      <c r="B41" s="18" t="s">
        <v>88</v>
      </c>
      <c r="C41" s="19">
        <v>15</v>
      </c>
      <c r="D41" s="17">
        <v>184</v>
      </c>
      <c r="E41" s="17">
        <v>153</v>
      </c>
      <c r="F41" s="17">
        <v>166</v>
      </c>
      <c r="G41" s="17">
        <v>109</v>
      </c>
      <c r="H41" s="17">
        <v>116</v>
      </c>
      <c r="I41" s="17">
        <v>174</v>
      </c>
      <c r="J41" s="20">
        <f t="shared" si="0"/>
        <v>902</v>
      </c>
      <c r="K41" s="21">
        <f t="shared" si="1"/>
        <v>150.33333333333334</v>
      </c>
      <c r="L41" s="22">
        <f t="shared" si="2"/>
        <v>184</v>
      </c>
    </row>
    <row r="42" spans="1:12" ht="15">
      <c r="A42" s="17">
        <v>39</v>
      </c>
      <c r="B42" s="18" t="s">
        <v>89</v>
      </c>
      <c r="C42" s="19">
        <v>11</v>
      </c>
      <c r="D42" s="17">
        <v>163</v>
      </c>
      <c r="E42" s="17">
        <v>169</v>
      </c>
      <c r="F42" s="17">
        <v>159</v>
      </c>
      <c r="G42" s="17">
        <v>150</v>
      </c>
      <c r="H42" s="17">
        <v>127</v>
      </c>
      <c r="I42" s="17">
        <v>132</v>
      </c>
      <c r="J42" s="20">
        <f t="shared" si="0"/>
        <v>900</v>
      </c>
      <c r="K42" s="21">
        <f t="shared" si="1"/>
        <v>150</v>
      </c>
      <c r="L42" s="22">
        <f t="shared" si="2"/>
        <v>169</v>
      </c>
    </row>
    <row r="43" spans="1:12" ht="15">
      <c r="A43" s="17">
        <v>40</v>
      </c>
      <c r="B43" s="18" t="s">
        <v>90</v>
      </c>
      <c r="C43" s="19">
        <v>1</v>
      </c>
      <c r="D43" s="17">
        <v>115</v>
      </c>
      <c r="E43" s="17">
        <v>142</v>
      </c>
      <c r="F43" s="17">
        <v>131</v>
      </c>
      <c r="G43" s="17">
        <v>127</v>
      </c>
      <c r="H43" s="17">
        <v>201</v>
      </c>
      <c r="I43" s="17">
        <v>126</v>
      </c>
      <c r="J43" s="20">
        <f t="shared" si="0"/>
        <v>842</v>
      </c>
      <c r="K43" s="21">
        <f t="shared" si="1"/>
        <v>140.33333333333334</v>
      </c>
      <c r="L43" s="22">
        <f t="shared" si="2"/>
        <v>201</v>
      </c>
    </row>
    <row r="44" spans="1:12" ht="15">
      <c r="A44" s="17">
        <v>41</v>
      </c>
      <c r="B44" s="18" t="s">
        <v>91</v>
      </c>
      <c r="C44" s="19">
        <v>4</v>
      </c>
      <c r="D44" s="17">
        <v>172</v>
      </c>
      <c r="E44" s="17">
        <v>155</v>
      </c>
      <c r="F44" s="17">
        <v>156</v>
      </c>
      <c r="G44" s="17">
        <v>167</v>
      </c>
      <c r="H44" s="17">
        <v>167</v>
      </c>
      <c r="I44" s="17" t="s">
        <v>92</v>
      </c>
      <c r="J44" s="20">
        <f t="shared" si="0"/>
        <v>817</v>
      </c>
      <c r="K44" s="21">
        <f t="shared" si="1"/>
        <v>163.4</v>
      </c>
      <c r="L44" s="22">
        <f t="shared" si="2"/>
        <v>172</v>
      </c>
    </row>
  </sheetData>
  <sheetProtection selectLockedCells="1" selectUnlockedCells="1"/>
  <mergeCells count="3">
    <mergeCell ref="A1:B1"/>
    <mergeCell ref="D1:I1"/>
    <mergeCell ref="J1:K1"/>
  </mergeCells>
  <printOptions/>
  <pageMargins left="0.75" right="0.75" top="1" bottom="1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8"/>
  <sheetViews>
    <sheetView zoomScalePageLayoutView="0" workbookViewId="0" topLeftCell="A4">
      <selection activeCell="B4" sqref="B4:B28"/>
    </sheetView>
  </sheetViews>
  <sheetFormatPr defaultColWidth="9.140625" defaultRowHeight="12.75"/>
  <cols>
    <col min="1" max="1" width="5.57421875" style="11" customWidth="1"/>
    <col min="2" max="2" width="27.140625" style="12" customWidth="1"/>
    <col min="3" max="3" width="6.57421875" style="12" customWidth="1"/>
    <col min="4" max="9" width="9.57421875" style="12" customWidth="1"/>
    <col min="10" max="11" width="11.140625" style="12" customWidth="1"/>
    <col min="12" max="12" width="11.57421875" style="11" customWidth="1"/>
    <col min="13" max="16384" width="9.140625" style="12" customWidth="1"/>
  </cols>
  <sheetData>
    <row r="1" spans="1:11" ht="15">
      <c r="A1" s="64" t="s">
        <v>93</v>
      </c>
      <c r="B1" s="64"/>
      <c r="D1" s="65"/>
      <c r="E1" s="65"/>
      <c r="F1" s="65"/>
      <c r="G1" s="65"/>
      <c r="H1" s="65"/>
      <c r="I1" s="65"/>
      <c r="J1" s="66"/>
      <c r="K1" s="66"/>
    </row>
    <row r="3" spans="1:12" s="16" customFormat="1" ht="15">
      <c r="A3" s="13" t="s">
        <v>56</v>
      </c>
      <c r="B3" s="14" t="s">
        <v>57</v>
      </c>
      <c r="C3" s="14" t="s">
        <v>58</v>
      </c>
      <c r="D3" s="14" t="s">
        <v>59</v>
      </c>
      <c r="E3" s="14" t="s">
        <v>60</v>
      </c>
      <c r="F3" s="14" t="s">
        <v>61</v>
      </c>
      <c r="G3" s="14" t="s">
        <v>62</v>
      </c>
      <c r="H3" s="14" t="s">
        <v>63</v>
      </c>
      <c r="I3" s="14" t="s">
        <v>64</v>
      </c>
      <c r="J3" s="14" t="s">
        <v>65</v>
      </c>
      <c r="K3" s="14" t="s">
        <v>66</v>
      </c>
      <c r="L3" s="15" t="s">
        <v>67</v>
      </c>
    </row>
    <row r="4" spans="1:13" ht="15">
      <c r="A4" s="24">
        <v>1</v>
      </c>
      <c r="B4" s="18" t="s">
        <v>24</v>
      </c>
      <c r="C4" s="25">
        <v>6</v>
      </c>
      <c r="D4" s="17">
        <v>173</v>
      </c>
      <c r="E4" s="17">
        <v>183</v>
      </c>
      <c r="F4" s="17">
        <v>159</v>
      </c>
      <c r="G4" s="17">
        <v>226</v>
      </c>
      <c r="H4" s="17">
        <v>221</v>
      </c>
      <c r="I4" s="17">
        <v>146</v>
      </c>
      <c r="J4" s="20">
        <f aca="true" t="shared" si="0" ref="J4:J28">SUM(D4:I4)</f>
        <v>1108</v>
      </c>
      <c r="K4" s="21">
        <f aca="true" t="shared" si="1" ref="K4:K28">AVERAGE(D4:I4)</f>
        <v>184.66666666666666</v>
      </c>
      <c r="L4" s="17">
        <f aca="true" t="shared" si="2" ref="L4:L28">MAX(D4:I4)</f>
        <v>226</v>
      </c>
      <c r="M4" s="23"/>
    </row>
    <row r="5" spans="1:12" ht="15">
      <c r="A5" s="24">
        <v>2</v>
      </c>
      <c r="B5" s="18" t="s">
        <v>28</v>
      </c>
      <c r="C5" s="25">
        <v>15</v>
      </c>
      <c r="D5" s="17">
        <v>158</v>
      </c>
      <c r="E5" s="17">
        <v>238</v>
      </c>
      <c r="F5" s="17">
        <v>147</v>
      </c>
      <c r="G5" s="17">
        <v>160</v>
      </c>
      <c r="H5" s="17">
        <v>215</v>
      </c>
      <c r="I5" s="17">
        <v>188</v>
      </c>
      <c r="J5" s="20">
        <f t="shared" si="0"/>
        <v>1106</v>
      </c>
      <c r="K5" s="21">
        <f t="shared" si="1"/>
        <v>184.33333333333334</v>
      </c>
      <c r="L5" s="17">
        <f t="shared" si="2"/>
        <v>238</v>
      </c>
    </row>
    <row r="6" spans="1:12" ht="15">
      <c r="A6" s="24">
        <v>3</v>
      </c>
      <c r="B6" s="18" t="s">
        <v>23</v>
      </c>
      <c r="C6" s="25">
        <v>19</v>
      </c>
      <c r="D6" s="17">
        <v>190</v>
      </c>
      <c r="E6" s="17">
        <v>167</v>
      </c>
      <c r="F6" s="17">
        <v>168</v>
      </c>
      <c r="G6" s="17">
        <v>204</v>
      </c>
      <c r="H6" s="17">
        <v>148</v>
      </c>
      <c r="I6" s="17">
        <v>223</v>
      </c>
      <c r="J6" s="20">
        <f t="shared" si="0"/>
        <v>1100</v>
      </c>
      <c r="K6" s="21">
        <f t="shared" si="1"/>
        <v>183.33333333333334</v>
      </c>
      <c r="L6" s="17">
        <f t="shared" si="2"/>
        <v>223</v>
      </c>
    </row>
    <row r="7" spans="1:12" ht="15">
      <c r="A7" s="24">
        <v>4</v>
      </c>
      <c r="B7" s="18" t="s">
        <v>29</v>
      </c>
      <c r="C7" s="25">
        <v>2</v>
      </c>
      <c r="D7" s="17">
        <v>212</v>
      </c>
      <c r="E7" s="17">
        <v>153</v>
      </c>
      <c r="F7" s="17">
        <v>183</v>
      </c>
      <c r="G7" s="17">
        <v>158</v>
      </c>
      <c r="H7" s="17">
        <v>180</v>
      </c>
      <c r="I7" s="17">
        <v>211</v>
      </c>
      <c r="J7" s="20">
        <f t="shared" si="0"/>
        <v>1097</v>
      </c>
      <c r="K7" s="21">
        <f t="shared" si="1"/>
        <v>182.83333333333334</v>
      </c>
      <c r="L7" s="17">
        <f t="shared" si="2"/>
        <v>212</v>
      </c>
    </row>
    <row r="8" spans="1:12" ht="15">
      <c r="A8" s="24">
        <v>5</v>
      </c>
      <c r="B8" s="18" t="s">
        <v>26</v>
      </c>
      <c r="C8" s="25">
        <v>21</v>
      </c>
      <c r="D8" s="17">
        <v>146</v>
      </c>
      <c r="E8" s="17">
        <v>189</v>
      </c>
      <c r="F8" s="17">
        <v>176</v>
      </c>
      <c r="G8" s="17">
        <v>165</v>
      </c>
      <c r="H8" s="17">
        <v>174</v>
      </c>
      <c r="I8" s="17">
        <v>212</v>
      </c>
      <c r="J8" s="20">
        <f t="shared" si="0"/>
        <v>1062</v>
      </c>
      <c r="K8" s="21">
        <f t="shared" si="1"/>
        <v>177</v>
      </c>
      <c r="L8" s="17">
        <f t="shared" si="2"/>
        <v>212</v>
      </c>
    </row>
    <row r="9" spans="1:12" ht="15">
      <c r="A9" s="24">
        <v>6</v>
      </c>
      <c r="B9" s="18" t="s">
        <v>27</v>
      </c>
      <c r="C9" s="25">
        <v>23</v>
      </c>
      <c r="D9" s="17">
        <v>174</v>
      </c>
      <c r="E9" s="17">
        <v>173</v>
      </c>
      <c r="F9" s="17">
        <v>169</v>
      </c>
      <c r="G9" s="17">
        <v>165</v>
      </c>
      <c r="H9" s="17">
        <v>214</v>
      </c>
      <c r="I9" s="17">
        <v>166</v>
      </c>
      <c r="J9" s="20">
        <f t="shared" si="0"/>
        <v>1061</v>
      </c>
      <c r="K9" s="21">
        <f t="shared" si="1"/>
        <v>176.83333333333334</v>
      </c>
      <c r="L9" s="17">
        <f t="shared" si="2"/>
        <v>214</v>
      </c>
    </row>
    <row r="10" spans="1:12" ht="15">
      <c r="A10" s="24">
        <v>7</v>
      </c>
      <c r="B10" s="18" t="s">
        <v>25</v>
      </c>
      <c r="C10" s="25">
        <v>1</v>
      </c>
      <c r="D10" s="17">
        <v>149</v>
      </c>
      <c r="E10" s="17">
        <v>172</v>
      </c>
      <c r="F10" s="17">
        <v>190</v>
      </c>
      <c r="G10" s="17">
        <v>156</v>
      </c>
      <c r="H10" s="17">
        <v>193</v>
      </c>
      <c r="I10" s="17">
        <v>189</v>
      </c>
      <c r="J10" s="20">
        <f t="shared" si="0"/>
        <v>1049</v>
      </c>
      <c r="K10" s="21">
        <f t="shared" si="1"/>
        <v>174.83333333333334</v>
      </c>
      <c r="L10" s="17">
        <f t="shared" si="2"/>
        <v>193</v>
      </c>
    </row>
    <row r="11" spans="1:12" ht="15">
      <c r="A11" s="24">
        <v>8</v>
      </c>
      <c r="B11" s="18" t="s">
        <v>30</v>
      </c>
      <c r="C11" s="25">
        <v>4</v>
      </c>
      <c r="D11" s="17">
        <v>151</v>
      </c>
      <c r="E11" s="17">
        <v>193</v>
      </c>
      <c r="F11" s="17">
        <v>188</v>
      </c>
      <c r="G11" s="17">
        <v>144</v>
      </c>
      <c r="H11" s="17">
        <v>170</v>
      </c>
      <c r="I11" s="17">
        <v>196</v>
      </c>
      <c r="J11" s="20">
        <f t="shared" si="0"/>
        <v>1042</v>
      </c>
      <c r="K11" s="21">
        <f t="shared" si="1"/>
        <v>173.66666666666666</v>
      </c>
      <c r="L11" s="17">
        <f t="shared" si="2"/>
        <v>196</v>
      </c>
    </row>
    <row r="12" spans="1:13" ht="15">
      <c r="A12" s="24">
        <v>9</v>
      </c>
      <c r="B12" s="18" t="s">
        <v>94</v>
      </c>
      <c r="C12" s="25">
        <v>11</v>
      </c>
      <c r="D12" s="17">
        <v>176</v>
      </c>
      <c r="E12" s="17">
        <v>193</v>
      </c>
      <c r="F12" s="17">
        <v>143</v>
      </c>
      <c r="G12" s="17">
        <v>179</v>
      </c>
      <c r="H12" s="17">
        <v>174</v>
      </c>
      <c r="I12" s="17">
        <v>157</v>
      </c>
      <c r="J12" s="20">
        <f t="shared" si="0"/>
        <v>1022</v>
      </c>
      <c r="K12" s="21">
        <f t="shared" si="1"/>
        <v>170.33333333333334</v>
      </c>
      <c r="L12" s="17">
        <f t="shared" si="2"/>
        <v>193</v>
      </c>
      <c r="M12" s="23"/>
    </row>
    <row r="13" spans="1:12" ht="15">
      <c r="A13" s="24">
        <v>10</v>
      </c>
      <c r="B13" s="18" t="s">
        <v>95</v>
      </c>
      <c r="C13" s="25">
        <v>22</v>
      </c>
      <c r="D13" s="17">
        <v>125</v>
      </c>
      <c r="E13" s="17">
        <v>154</v>
      </c>
      <c r="F13" s="17">
        <v>199</v>
      </c>
      <c r="G13" s="17">
        <v>155</v>
      </c>
      <c r="H13" s="17">
        <v>186</v>
      </c>
      <c r="I13" s="17">
        <v>192</v>
      </c>
      <c r="J13" s="20">
        <f t="shared" si="0"/>
        <v>1011</v>
      </c>
      <c r="K13" s="21">
        <f t="shared" si="1"/>
        <v>168.5</v>
      </c>
      <c r="L13" s="17">
        <f t="shared" si="2"/>
        <v>199</v>
      </c>
    </row>
    <row r="14" spans="1:12" ht="15">
      <c r="A14" s="24">
        <v>11</v>
      </c>
      <c r="B14" s="18" t="s">
        <v>50</v>
      </c>
      <c r="C14" s="25">
        <v>14</v>
      </c>
      <c r="D14" s="17">
        <v>160</v>
      </c>
      <c r="E14" s="17">
        <v>159</v>
      </c>
      <c r="F14" s="17">
        <v>142</v>
      </c>
      <c r="G14" s="17">
        <v>209</v>
      </c>
      <c r="H14" s="17">
        <v>164</v>
      </c>
      <c r="I14" s="17">
        <v>176</v>
      </c>
      <c r="J14" s="20">
        <f t="shared" si="0"/>
        <v>1010</v>
      </c>
      <c r="K14" s="21">
        <f t="shared" si="1"/>
        <v>168.33333333333334</v>
      </c>
      <c r="L14" s="17">
        <f t="shared" si="2"/>
        <v>209</v>
      </c>
    </row>
    <row r="15" spans="1:12" ht="15">
      <c r="A15" s="24">
        <v>12</v>
      </c>
      <c r="B15" s="18" t="s">
        <v>96</v>
      </c>
      <c r="C15" s="25">
        <v>6</v>
      </c>
      <c r="D15" s="17">
        <v>168</v>
      </c>
      <c r="E15" s="17">
        <v>136</v>
      </c>
      <c r="F15" s="17">
        <v>190</v>
      </c>
      <c r="G15" s="17">
        <v>151</v>
      </c>
      <c r="H15" s="17">
        <v>191</v>
      </c>
      <c r="I15" s="17">
        <v>170</v>
      </c>
      <c r="J15" s="20">
        <f t="shared" si="0"/>
        <v>1006</v>
      </c>
      <c r="K15" s="21">
        <f t="shared" si="1"/>
        <v>167.66666666666666</v>
      </c>
      <c r="L15" s="17">
        <f t="shared" si="2"/>
        <v>191</v>
      </c>
    </row>
    <row r="16" spans="1:12" ht="15">
      <c r="A16" s="24">
        <v>13</v>
      </c>
      <c r="B16" s="18" t="s">
        <v>97</v>
      </c>
      <c r="C16" s="25">
        <v>18</v>
      </c>
      <c r="D16" s="17">
        <v>156</v>
      </c>
      <c r="E16" s="17">
        <v>168</v>
      </c>
      <c r="F16" s="17">
        <v>187</v>
      </c>
      <c r="G16" s="17">
        <v>140</v>
      </c>
      <c r="H16" s="17">
        <v>180</v>
      </c>
      <c r="I16" s="17">
        <v>173</v>
      </c>
      <c r="J16" s="20">
        <f t="shared" si="0"/>
        <v>1004</v>
      </c>
      <c r="K16" s="21">
        <f t="shared" si="1"/>
        <v>167.33333333333334</v>
      </c>
      <c r="L16" s="17">
        <f t="shared" si="2"/>
        <v>187</v>
      </c>
    </row>
    <row r="17" spans="1:12" ht="15">
      <c r="A17" s="24">
        <v>14</v>
      </c>
      <c r="B17" s="18" t="s">
        <v>98</v>
      </c>
      <c r="C17" s="25">
        <v>19</v>
      </c>
      <c r="D17" s="17">
        <v>179</v>
      </c>
      <c r="E17" s="17">
        <v>137</v>
      </c>
      <c r="F17" s="17">
        <v>182</v>
      </c>
      <c r="G17" s="17">
        <v>173</v>
      </c>
      <c r="H17" s="17">
        <v>156</v>
      </c>
      <c r="I17" s="17">
        <v>159</v>
      </c>
      <c r="J17" s="20">
        <f t="shared" si="0"/>
        <v>986</v>
      </c>
      <c r="K17" s="21">
        <f t="shared" si="1"/>
        <v>164.33333333333334</v>
      </c>
      <c r="L17" s="17">
        <f t="shared" si="2"/>
        <v>182</v>
      </c>
    </row>
    <row r="18" spans="1:12" ht="15">
      <c r="A18" s="24">
        <v>15</v>
      </c>
      <c r="B18" s="18" t="s">
        <v>99</v>
      </c>
      <c r="C18" s="25">
        <v>24</v>
      </c>
      <c r="D18" s="17">
        <v>159</v>
      </c>
      <c r="E18" s="17">
        <v>159</v>
      </c>
      <c r="F18" s="17">
        <v>190</v>
      </c>
      <c r="G18" s="17">
        <v>194</v>
      </c>
      <c r="H18" s="17">
        <v>159</v>
      </c>
      <c r="I18" s="17">
        <v>114</v>
      </c>
      <c r="J18" s="20">
        <f t="shared" si="0"/>
        <v>975</v>
      </c>
      <c r="K18" s="21">
        <f t="shared" si="1"/>
        <v>162.5</v>
      </c>
      <c r="L18" s="17">
        <f t="shared" si="2"/>
        <v>194</v>
      </c>
    </row>
    <row r="19" spans="1:12" ht="15">
      <c r="A19" s="24">
        <v>16</v>
      </c>
      <c r="B19" s="18" t="s">
        <v>100</v>
      </c>
      <c r="C19" s="25">
        <v>20</v>
      </c>
      <c r="D19" s="17">
        <v>176</v>
      </c>
      <c r="E19" s="17">
        <v>206</v>
      </c>
      <c r="F19" s="17">
        <v>189</v>
      </c>
      <c r="G19" s="17">
        <v>137</v>
      </c>
      <c r="H19" s="17">
        <v>127</v>
      </c>
      <c r="I19" s="17">
        <v>131</v>
      </c>
      <c r="J19" s="20">
        <f t="shared" si="0"/>
        <v>966</v>
      </c>
      <c r="K19" s="21">
        <f t="shared" si="1"/>
        <v>161</v>
      </c>
      <c r="L19" s="17">
        <f t="shared" si="2"/>
        <v>206</v>
      </c>
    </row>
    <row r="20" spans="1:12" ht="15">
      <c r="A20" s="24">
        <v>17</v>
      </c>
      <c r="B20" s="18" t="s">
        <v>101</v>
      </c>
      <c r="C20" s="25">
        <v>11</v>
      </c>
      <c r="D20" s="17">
        <v>148</v>
      </c>
      <c r="E20" s="17">
        <v>157</v>
      </c>
      <c r="F20" s="17">
        <v>152</v>
      </c>
      <c r="G20" s="17">
        <v>195</v>
      </c>
      <c r="H20" s="17">
        <v>154</v>
      </c>
      <c r="I20" s="17">
        <v>156</v>
      </c>
      <c r="J20" s="20">
        <f t="shared" si="0"/>
        <v>962</v>
      </c>
      <c r="K20" s="21">
        <f t="shared" si="1"/>
        <v>160.33333333333334</v>
      </c>
      <c r="L20" s="17">
        <f t="shared" si="2"/>
        <v>195</v>
      </c>
    </row>
    <row r="21" spans="1:12" ht="15">
      <c r="A21" s="24">
        <v>18</v>
      </c>
      <c r="B21" s="18" t="s">
        <v>102</v>
      </c>
      <c r="C21" s="25">
        <v>21</v>
      </c>
      <c r="D21" s="17">
        <v>145</v>
      </c>
      <c r="E21" s="17">
        <v>146</v>
      </c>
      <c r="F21" s="17">
        <v>193</v>
      </c>
      <c r="G21" s="17">
        <v>149</v>
      </c>
      <c r="H21" s="17">
        <v>154</v>
      </c>
      <c r="I21" s="17">
        <v>170</v>
      </c>
      <c r="J21" s="20">
        <f t="shared" si="0"/>
        <v>957</v>
      </c>
      <c r="K21" s="21">
        <f t="shared" si="1"/>
        <v>159.5</v>
      </c>
      <c r="L21" s="17">
        <f t="shared" si="2"/>
        <v>193</v>
      </c>
    </row>
    <row r="22" spans="1:12" ht="15">
      <c r="A22" s="24">
        <v>19</v>
      </c>
      <c r="B22" s="18" t="s">
        <v>103</v>
      </c>
      <c r="C22" s="25">
        <v>15</v>
      </c>
      <c r="D22" s="17">
        <v>167</v>
      </c>
      <c r="E22" s="17">
        <v>190</v>
      </c>
      <c r="F22" s="17">
        <v>124</v>
      </c>
      <c r="G22" s="17">
        <v>145</v>
      </c>
      <c r="H22" s="17">
        <v>175</v>
      </c>
      <c r="I22" s="17">
        <v>138</v>
      </c>
      <c r="J22" s="20">
        <f t="shared" si="0"/>
        <v>939</v>
      </c>
      <c r="K22" s="21">
        <f t="shared" si="1"/>
        <v>156.5</v>
      </c>
      <c r="L22" s="17">
        <f t="shared" si="2"/>
        <v>190</v>
      </c>
    </row>
    <row r="23" spans="1:12" ht="15">
      <c r="A23" s="24">
        <v>20</v>
      </c>
      <c r="B23" s="18" t="s">
        <v>104</v>
      </c>
      <c r="C23" s="25">
        <v>14</v>
      </c>
      <c r="D23" s="17">
        <v>155</v>
      </c>
      <c r="E23" s="17">
        <v>150</v>
      </c>
      <c r="F23" s="17">
        <v>157</v>
      </c>
      <c r="G23" s="17">
        <v>147</v>
      </c>
      <c r="H23" s="17">
        <v>155</v>
      </c>
      <c r="I23" s="17">
        <v>157</v>
      </c>
      <c r="J23" s="20">
        <f t="shared" si="0"/>
        <v>921</v>
      </c>
      <c r="K23" s="21">
        <f t="shared" si="1"/>
        <v>153.5</v>
      </c>
      <c r="L23" s="17">
        <f t="shared" si="2"/>
        <v>157</v>
      </c>
    </row>
    <row r="24" spans="1:12" ht="15">
      <c r="A24" s="24">
        <v>21</v>
      </c>
      <c r="B24" s="18" t="s">
        <v>105</v>
      </c>
      <c r="C24" s="25">
        <v>5</v>
      </c>
      <c r="D24" s="17">
        <v>119</v>
      </c>
      <c r="E24" s="17">
        <v>210</v>
      </c>
      <c r="F24" s="17">
        <v>183</v>
      </c>
      <c r="G24" s="17">
        <v>129</v>
      </c>
      <c r="H24" s="17">
        <v>137</v>
      </c>
      <c r="I24" s="17">
        <v>140</v>
      </c>
      <c r="J24" s="20">
        <f t="shared" si="0"/>
        <v>918</v>
      </c>
      <c r="K24" s="21">
        <f t="shared" si="1"/>
        <v>153</v>
      </c>
      <c r="L24" s="17">
        <f t="shared" si="2"/>
        <v>210</v>
      </c>
    </row>
    <row r="25" spans="1:12" ht="15">
      <c r="A25" s="24">
        <v>22</v>
      </c>
      <c r="B25" s="18" t="s">
        <v>106</v>
      </c>
      <c r="C25" s="25">
        <v>15</v>
      </c>
      <c r="D25" s="17">
        <v>190</v>
      </c>
      <c r="E25" s="17">
        <v>151</v>
      </c>
      <c r="F25" s="17">
        <v>123</v>
      </c>
      <c r="G25" s="17">
        <v>148</v>
      </c>
      <c r="H25" s="17">
        <v>141</v>
      </c>
      <c r="I25" s="17">
        <v>151</v>
      </c>
      <c r="J25" s="20">
        <f t="shared" si="0"/>
        <v>904</v>
      </c>
      <c r="K25" s="21">
        <f t="shared" si="1"/>
        <v>150.66666666666666</v>
      </c>
      <c r="L25" s="17">
        <f t="shared" si="2"/>
        <v>190</v>
      </c>
    </row>
    <row r="26" spans="1:12" ht="15">
      <c r="A26" s="24">
        <v>23</v>
      </c>
      <c r="B26" s="18" t="s">
        <v>107</v>
      </c>
      <c r="C26" s="25">
        <v>22</v>
      </c>
      <c r="D26" s="17">
        <v>156</v>
      </c>
      <c r="E26" s="17">
        <v>154</v>
      </c>
      <c r="F26" s="17">
        <v>127</v>
      </c>
      <c r="G26" s="17">
        <v>138</v>
      </c>
      <c r="H26" s="17">
        <v>159</v>
      </c>
      <c r="I26" s="17">
        <v>153</v>
      </c>
      <c r="J26" s="20">
        <f t="shared" si="0"/>
        <v>887</v>
      </c>
      <c r="K26" s="21">
        <f t="shared" si="1"/>
        <v>147.83333333333334</v>
      </c>
      <c r="L26" s="17">
        <f t="shared" si="2"/>
        <v>159</v>
      </c>
    </row>
    <row r="27" spans="1:12" ht="15">
      <c r="A27" s="24">
        <v>24</v>
      </c>
      <c r="B27" s="18" t="s">
        <v>108</v>
      </c>
      <c r="C27" s="25">
        <v>24</v>
      </c>
      <c r="D27" s="17">
        <v>156</v>
      </c>
      <c r="E27" s="17">
        <v>161</v>
      </c>
      <c r="F27" s="17">
        <v>139</v>
      </c>
      <c r="G27" s="17">
        <v>142</v>
      </c>
      <c r="H27" s="17">
        <v>117</v>
      </c>
      <c r="I27" s="17">
        <v>121</v>
      </c>
      <c r="J27" s="20">
        <f t="shared" si="0"/>
        <v>836</v>
      </c>
      <c r="K27" s="21">
        <f t="shared" si="1"/>
        <v>139.33333333333334</v>
      </c>
      <c r="L27" s="17">
        <f t="shared" si="2"/>
        <v>161</v>
      </c>
    </row>
    <row r="28" spans="1:12" ht="15">
      <c r="A28" s="24">
        <v>25</v>
      </c>
      <c r="B28" s="18" t="s">
        <v>109</v>
      </c>
      <c r="C28" s="25">
        <v>16</v>
      </c>
      <c r="D28" s="17">
        <v>118</v>
      </c>
      <c r="E28" s="17">
        <v>173</v>
      </c>
      <c r="F28" s="17">
        <v>145</v>
      </c>
      <c r="G28" s="17">
        <v>153</v>
      </c>
      <c r="H28" s="17">
        <v>109</v>
      </c>
      <c r="I28" s="17">
        <v>123</v>
      </c>
      <c r="J28" s="20">
        <f t="shared" si="0"/>
        <v>821</v>
      </c>
      <c r="K28" s="21">
        <f t="shared" si="1"/>
        <v>136.83333333333334</v>
      </c>
      <c r="L28" s="17">
        <f t="shared" si="2"/>
        <v>173</v>
      </c>
    </row>
  </sheetData>
  <sheetProtection selectLockedCells="1" selectUnlockedCells="1"/>
  <mergeCells count="3">
    <mergeCell ref="A1:B1"/>
    <mergeCell ref="D1:I1"/>
    <mergeCell ref="J1:K1"/>
  </mergeCells>
  <printOptions/>
  <pageMargins left="0.75" right="0.75" top="1" bottom="1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40"/>
  <sheetViews>
    <sheetView zoomScalePageLayoutView="0" workbookViewId="0" topLeftCell="A1">
      <pane xSplit="5" ySplit="1" topLeftCell="F2" activePane="bottomRight" state="frozen"/>
      <selection pane="topLeft" activeCell="A1" sqref="A1"/>
      <selection pane="topRight" activeCell="U1" sqref="U1"/>
      <selection pane="bottomLeft" activeCell="A3" sqref="A3"/>
      <selection pane="bottomRight" activeCell="B4" sqref="B4"/>
    </sheetView>
  </sheetViews>
  <sheetFormatPr defaultColWidth="9.140625" defaultRowHeight="12.75"/>
  <cols>
    <col min="1" max="1" width="4.421875" style="26" customWidth="1"/>
    <col min="2" max="2" width="16.8515625" style="27" customWidth="1"/>
    <col min="3" max="3" width="5.57421875" style="27" customWidth="1"/>
    <col min="4" max="4" width="5.140625" style="27" customWidth="1"/>
    <col min="5" max="5" width="4.8515625" style="27" customWidth="1"/>
    <col min="6" max="6" width="5.28125" style="27" customWidth="1"/>
    <col min="7" max="7" width="5.140625" style="27" customWidth="1"/>
    <col min="8" max="9" width="7.00390625" style="27" customWidth="1"/>
    <col min="10" max="10" width="5.140625" style="27" customWidth="1"/>
    <col min="11" max="11" width="7.00390625" style="27" customWidth="1"/>
    <col min="12" max="12" width="8.00390625" style="27" customWidth="1"/>
    <col min="13" max="13" width="7.00390625" style="27" customWidth="1"/>
    <col min="14" max="14" width="5.140625" style="27" customWidth="1"/>
    <col min="15" max="15" width="7.00390625" style="27" customWidth="1"/>
    <col min="16" max="16" width="7.28125" style="27" customWidth="1"/>
    <col min="17" max="27" width="7.00390625" style="27" customWidth="1"/>
    <col min="28" max="28" width="5.00390625" style="27" customWidth="1"/>
    <col min="29" max="29" width="7.28125" style="27" customWidth="1"/>
    <col min="30" max="16384" width="9.140625" style="27" customWidth="1"/>
  </cols>
  <sheetData>
    <row r="1" spans="1:29" ht="12.75">
      <c r="A1" s="67" t="s">
        <v>110</v>
      </c>
      <c r="B1" s="67"/>
      <c r="C1" s="28"/>
      <c r="D1" s="2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9"/>
      <c r="AA1" s="69"/>
      <c r="AB1" s="69"/>
      <c r="AC1" s="69"/>
    </row>
    <row r="3" spans="1:29" s="31" customFormat="1" ht="25.5">
      <c r="A3" s="29" t="s">
        <v>56</v>
      </c>
      <c r="B3" s="30" t="s">
        <v>57</v>
      </c>
      <c r="C3" s="30" t="s">
        <v>111</v>
      </c>
      <c r="D3" s="30" t="s">
        <v>112</v>
      </c>
      <c r="E3" s="30" t="s">
        <v>58</v>
      </c>
      <c r="F3" s="30" t="s">
        <v>59</v>
      </c>
      <c r="G3" s="30" t="s">
        <v>112</v>
      </c>
      <c r="H3" s="30" t="s">
        <v>113</v>
      </c>
      <c r="I3" s="30" t="s">
        <v>60</v>
      </c>
      <c r="J3" s="30" t="s">
        <v>112</v>
      </c>
      <c r="K3" s="30" t="s">
        <v>114</v>
      </c>
      <c r="L3" s="30" t="s">
        <v>115</v>
      </c>
      <c r="M3" s="30" t="s">
        <v>61</v>
      </c>
      <c r="N3" s="30" t="s">
        <v>112</v>
      </c>
      <c r="O3" s="30" t="s">
        <v>116</v>
      </c>
      <c r="P3" s="30" t="s">
        <v>117</v>
      </c>
      <c r="Q3" s="30" t="s">
        <v>62</v>
      </c>
      <c r="R3" s="30" t="s">
        <v>112</v>
      </c>
      <c r="S3" s="30" t="s">
        <v>118</v>
      </c>
      <c r="T3" s="30" t="s">
        <v>119</v>
      </c>
      <c r="U3" s="30" t="s">
        <v>63</v>
      </c>
      <c r="V3" s="30" t="s">
        <v>112</v>
      </c>
      <c r="W3" s="30" t="s">
        <v>120</v>
      </c>
      <c r="X3" s="30" t="s">
        <v>121</v>
      </c>
      <c r="Y3" s="30" t="s">
        <v>64</v>
      </c>
      <c r="Z3" s="30" t="s">
        <v>112</v>
      </c>
      <c r="AA3" s="30" t="s">
        <v>122</v>
      </c>
      <c r="AB3" s="30" t="s">
        <v>65</v>
      </c>
      <c r="AC3" s="30" t="s">
        <v>66</v>
      </c>
    </row>
    <row r="4" spans="1:31" ht="12.75">
      <c r="A4" s="32">
        <v>1</v>
      </c>
      <c r="B4" s="33" t="s">
        <v>35</v>
      </c>
      <c r="C4" s="33">
        <v>92</v>
      </c>
      <c r="D4" s="34">
        <v>97</v>
      </c>
      <c r="E4" s="35">
        <v>9</v>
      </c>
      <c r="F4" s="36">
        <v>144</v>
      </c>
      <c r="G4" s="37">
        <f aca="true" t="shared" si="0" ref="G4:G40">D4</f>
        <v>97</v>
      </c>
      <c r="H4" s="38">
        <f aca="true" t="shared" si="1" ref="H4:H40">SUM(F4:G4)</f>
        <v>241</v>
      </c>
      <c r="I4" s="36">
        <v>132</v>
      </c>
      <c r="J4" s="37">
        <f aca="true" t="shared" si="2" ref="J4:J40">D4</f>
        <v>97</v>
      </c>
      <c r="K4" s="38">
        <f aca="true" t="shared" si="3" ref="K4:K40">SUM(I4:J4)</f>
        <v>229</v>
      </c>
      <c r="L4" s="39">
        <f aca="true" t="shared" si="4" ref="L4:L40">H4+K4</f>
        <v>470</v>
      </c>
      <c r="M4" s="36">
        <v>119</v>
      </c>
      <c r="N4" s="37">
        <f aca="true" t="shared" si="5" ref="N4:N40">D4</f>
        <v>97</v>
      </c>
      <c r="O4" s="38">
        <f aca="true" t="shared" si="6" ref="O4:O40">SUM(M4:N4)</f>
        <v>216</v>
      </c>
      <c r="P4" s="39">
        <f aca="true" t="shared" si="7" ref="P4:P40">L4+O4</f>
        <v>686</v>
      </c>
      <c r="Q4" s="36">
        <v>106</v>
      </c>
      <c r="R4" s="37">
        <f aca="true" t="shared" si="8" ref="R4:R40">D4</f>
        <v>97</v>
      </c>
      <c r="S4" s="38">
        <f aca="true" t="shared" si="9" ref="S4:S40">SUM(Q4:R4)</f>
        <v>203</v>
      </c>
      <c r="T4" s="39">
        <f aca="true" t="shared" si="10" ref="T4:T40">P4+S4</f>
        <v>889</v>
      </c>
      <c r="U4" s="36">
        <v>98</v>
      </c>
      <c r="V4" s="37">
        <f aca="true" t="shared" si="11" ref="V4:V40">D4</f>
        <v>97</v>
      </c>
      <c r="W4" s="38">
        <f aca="true" t="shared" si="12" ref="W4:W40">SUM(U4:V4)</f>
        <v>195</v>
      </c>
      <c r="X4" s="39">
        <f aca="true" t="shared" si="13" ref="X4:X40">T4+W4</f>
        <v>1084</v>
      </c>
      <c r="Y4" s="36">
        <v>129</v>
      </c>
      <c r="Z4" s="37">
        <f aca="true" t="shared" si="14" ref="Z4:Z40">D4</f>
        <v>97</v>
      </c>
      <c r="AA4" s="38">
        <f aca="true" t="shared" si="15" ref="AA4:AA40">SUM(Y4:Z4)</f>
        <v>226</v>
      </c>
      <c r="AB4" s="40">
        <f aca="true" t="shared" si="16" ref="AB4:AB40">H4+K4+O4+S4+W4+AA4</f>
        <v>1310</v>
      </c>
      <c r="AC4" s="41">
        <f aca="true" t="shared" si="17" ref="AC4:AC40">AVERAGE(F4,I4,M4,Q4,U4,Y4)</f>
        <v>121.33333333333333</v>
      </c>
      <c r="AE4" s="42"/>
    </row>
    <row r="5" spans="1:29" ht="12.75">
      <c r="A5" s="32">
        <v>2</v>
      </c>
      <c r="B5" s="33" t="s">
        <v>33</v>
      </c>
      <c r="C5" s="33">
        <v>124</v>
      </c>
      <c r="D5" s="34">
        <v>68</v>
      </c>
      <c r="E5" s="35">
        <v>13</v>
      </c>
      <c r="F5" s="36">
        <v>154</v>
      </c>
      <c r="G5" s="37">
        <f t="shared" si="0"/>
        <v>68</v>
      </c>
      <c r="H5" s="38">
        <f t="shared" si="1"/>
        <v>222</v>
      </c>
      <c r="I5" s="36">
        <v>150</v>
      </c>
      <c r="J5" s="37">
        <f t="shared" si="2"/>
        <v>68</v>
      </c>
      <c r="K5" s="38">
        <f t="shared" si="3"/>
        <v>218</v>
      </c>
      <c r="L5" s="39">
        <f t="shared" si="4"/>
        <v>440</v>
      </c>
      <c r="M5" s="36">
        <v>155</v>
      </c>
      <c r="N5" s="37">
        <f t="shared" si="5"/>
        <v>68</v>
      </c>
      <c r="O5" s="38">
        <f t="shared" si="6"/>
        <v>223</v>
      </c>
      <c r="P5" s="39">
        <f t="shared" si="7"/>
        <v>663</v>
      </c>
      <c r="Q5" s="36">
        <v>171</v>
      </c>
      <c r="R5" s="37">
        <f t="shared" si="8"/>
        <v>68</v>
      </c>
      <c r="S5" s="38">
        <f t="shared" si="9"/>
        <v>239</v>
      </c>
      <c r="T5" s="39">
        <f t="shared" si="10"/>
        <v>902</v>
      </c>
      <c r="U5" s="36">
        <v>134</v>
      </c>
      <c r="V5" s="37">
        <f t="shared" si="11"/>
        <v>68</v>
      </c>
      <c r="W5" s="38">
        <f t="shared" si="12"/>
        <v>202</v>
      </c>
      <c r="X5" s="39">
        <f t="shared" si="13"/>
        <v>1104</v>
      </c>
      <c r="Y5" s="36">
        <v>129</v>
      </c>
      <c r="Z5" s="37">
        <f t="shared" si="14"/>
        <v>68</v>
      </c>
      <c r="AA5" s="38">
        <f t="shared" si="15"/>
        <v>197</v>
      </c>
      <c r="AB5" s="40">
        <f t="shared" si="16"/>
        <v>1301</v>
      </c>
      <c r="AC5" s="41">
        <f t="shared" si="17"/>
        <v>148.83333333333334</v>
      </c>
    </row>
    <row r="6" spans="1:29" ht="12.75">
      <c r="A6" s="32">
        <v>3</v>
      </c>
      <c r="B6" s="33" t="s">
        <v>34</v>
      </c>
      <c r="C6" s="33">
        <v>120</v>
      </c>
      <c r="D6" s="34">
        <v>72</v>
      </c>
      <c r="E6" s="35">
        <v>23</v>
      </c>
      <c r="F6" s="36">
        <v>151</v>
      </c>
      <c r="G6" s="37">
        <f t="shared" si="0"/>
        <v>72</v>
      </c>
      <c r="H6" s="38">
        <f t="shared" si="1"/>
        <v>223</v>
      </c>
      <c r="I6" s="36">
        <v>130</v>
      </c>
      <c r="J6" s="37">
        <f t="shared" si="2"/>
        <v>72</v>
      </c>
      <c r="K6" s="38">
        <f t="shared" si="3"/>
        <v>202</v>
      </c>
      <c r="L6" s="39">
        <f t="shared" si="4"/>
        <v>425</v>
      </c>
      <c r="M6" s="36">
        <v>159</v>
      </c>
      <c r="N6" s="37">
        <f t="shared" si="5"/>
        <v>72</v>
      </c>
      <c r="O6" s="38">
        <f t="shared" si="6"/>
        <v>231</v>
      </c>
      <c r="P6" s="39">
        <f t="shared" si="7"/>
        <v>656</v>
      </c>
      <c r="Q6" s="36">
        <v>132</v>
      </c>
      <c r="R6" s="37">
        <f t="shared" si="8"/>
        <v>72</v>
      </c>
      <c r="S6" s="38">
        <f t="shared" si="9"/>
        <v>204</v>
      </c>
      <c r="T6" s="39">
        <f t="shared" si="10"/>
        <v>860</v>
      </c>
      <c r="U6" s="36">
        <v>125</v>
      </c>
      <c r="V6" s="37">
        <f t="shared" si="11"/>
        <v>72</v>
      </c>
      <c r="W6" s="38">
        <f t="shared" si="12"/>
        <v>197</v>
      </c>
      <c r="X6" s="39">
        <f t="shared" si="13"/>
        <v>1057</v>
      </c>
      <c r="Y6" s="36">
        <v>160</v>
      </c>
      <c r="Z6" s="37">
        <f t="shared" si="14"/>
        <v>72</v>
      </c>
      <c r="AA6" s="38">
        <f t="shared" si="15"/>
        <v>232</v>
      </c>
      <c r="AB6" s="40">
        <f t="shared" si="16"/>
        <v>1289</v>
      </c>
      <c r="AC6" s="41">
        <f t="shared" si="17"/>
        <v>142.83333333333334</v>
      </c>
    </row>
    <row r="7" spans="1:29" ht="12.75">
      <c r="A7" s="32">
        <v>4</v>
      </c>
      <c r="B7" s="33" t="s">
        <v>32</v>
      </c>
      <c r="C7" s="33">
        <v>153</v>
      </c>
      <c r="D7" s="34">
        <v>42</v>
      </c>
      <c r="E7" s="35">
        <v>3</v>
      </c>
      <c r="F7" s="36">
        <v>221</v>
      </c>
      <c r="G7" s="37">
        <f t="shared" si="0"/>
        <v>42</v>
      </c>
      <c r="H7" s="38">
        <f t="shared" si="1"/>
        <v>263</v>
      </c>
      <c r="I7" s="36">
        <v>122</v>
      </c>
      <c r="J7" s="37">
        <f t="shared" si="2"/>
        <v>42</v>
      </c>
      <c r="K7" s="38">
        <f t="shared" si="3"/>
        <v>164</v>
      </c>
      <c r="L7" s="39">
        <f t="shared" si="4"/>
        <v>427</v>
      </c>
      <c r="M7" s="36">
        <v>186</v>
      </c>
      <c r="N7" s="37">
        <f t="shared" si="5"/>
        <v>42</v>
      </c>
      <c r="O7" s="38">
        <f t="shared" si="6"/>
        <v>228</v>
      </c>
      <c r="P7" s="39">
        <f t="shared" si="7"/>
        <v>655</v>
      </c>
      <c r="Q7" s="36">
        <v>134</v>
      </c>
      <c r="R7" s="37">
        <f t="shared" si="8"/>
        <v>42</v>
      </c>
      <c r="S7" s="38">
        <f t="shared" si="9"/>
        <v>176</v>
      </c>
      <c r="T7" s="39">
        <f t="shared" si="10"/>
        <v>831</v>
      </c>
      <c r="U7" s="36">
        <v>180</v>
      </c>
      <c r="V7" s="37">
        <f t="shared" si="11"/>
        <v>42</v>
      </c>
      <c r="W7" s="38">
        <f t="shared" si="12"/>
        <v>222</v>
      </c>
      <c r="X7" s="39">
        <f t="shared" si="13"/>
        <v>1053</v>
      </c>
      <c r="Y7" s="36">
        <v>133</v>
      </c>
      <c r="Z7" s="37">
        <f t="shared" si="14"/>
        <v>42</v>
      </c>
      <c r="AA7" s="38">
        <f t="shared" si="15"/>
        <v>175</v>
      </c>
      <c r="AB7" s="40">
        <f t="shared" si="16"/>
        <v>1228</v>
      </c>
      <c r="AC7" s="41">
        <f t="shared" si="17"/>
        <v>162.66666666666666</v>
      </c>
    </row>
    <row r="8" spans="1:29" ht="12.75">
      <c r="A8" s="32">
        <v>5</v>
      </c>
      <c r="B8" s="33" t="s">
        <v>39</v>
      </c>
      <c r="C8" s="33">
        <v>148</v>
      </c>
      <c r="D8" s="34">
        <v>46</v>
      </c>
      <c r="E8" s="35">
        <v>5</v>
      </c>
      <c r="F8" s="36">
        <v>200</v>
      </c>
      <c r="G8" s="37">
        <f t="shared" si="0"/>
        <v>46</v>
      </c>
      <c r="H8" s="38">
        <f t="shared" si="1"/>
        <v>246</v>
      </c>
      <c r="I8" s="36">
        <v>166</v>
      </c>
      <c r="J8" s="37">
        <f t="shared" si="2"/>
        <v>46</v>
      </c>
      <c r="K8" s="38">
        <f t="shared" si="3"/>
        <v>212</v>
      </c>
      <c r="L8" s="39">
        <f t="shared" si="4"/>
        <v>458</v>
      </c>
      <c r="M8" s="36">
        <v>149</v>
      </c>
      <c r="N8" s="37">
        <f t="shared" si="5"/>
        <v>46</v>
      </c>
      <c r="O8" s="38">
        <f t="shared" si="6"/>
        <v>195</v>
      </c>
      <c r="P8" s="39">
        <f t="shared" si="7"/>
        <v>653</v>
      </c>
      <c r="Q8" s="36">
        <v>152</v>
      </c>
      <c r="R8" s="37">
        <f t="shared" si="8"/>
        <v>46</v>
      </c>
      <c r="S8" s="38">
        <f t="shared" si="9"/>
        <v>198</v>
      </c>
      <c r="T8" s="39">
        <f t="shared" si="10"/>
        <v>851</v>
      </c>
      <c r="U8" s="36">
        <v>117</v>
      </c>
      <c r="V8" s="37">
        <f t="shared" si="11"/>
        <v>46</v>
      </c>
      <c r="W8" s="38">
        <f t="shared" si="12"/>
        <v>163</v>
      </c>
      <c r="X8" s="39">
        <f t="shared" si="13"/>
        <v>1014</v>
      </c>
      <c r="Y8" s="36">
        <v>139</v>
      </c>
      <c r="Z8" s="37">
        <f t="shared" si="14"/>
        <v>46</v>
      </c>
      <c r="AA8" s="38">
        <f t="shared" si="15"/>
        <v>185</v>
      </c>
      <c r="AB8" s="40">
        <f t="shared" si="16"/>
        <v>1199</v>
      </c>
      <c r="AC8" s="41">
        <f t="shared" si="17"/>
        <v>153.83333333333334</v>
      </c>
    </row>
    <row r="9" spans="1:29" ht="12.75">
      <c r="A9" s="32">
        <v>6</v>
      </c>
      <c r="B9" s="33" t="s">
        <v>38</v>
      </c>
      <c r="C9" s="33">
        <v>153</v>
      </c>
      <c r="D9" s="34">
        <v>42</v>
      </c>
      <c r="E9" s="35">
        <v>14</v>
      </c>
      <c r="F9" s="36">
        <v>171</v>
      </c>
      <c r="G9" s="37">
        <f t="shared" si="0"/>
        <v>42</v>
      </c>
      <c r="H9" s="38">
        <f t="shared" si="1"/>
        <v>213</v>
      </c>
      <c r="I9" s="36">
        <v>159</v>
      </c>
      <c r="J9" s="37">
        <f t="shared" si="2"/>
        <v>42</v>
      </c>
      <c r="K9" s="38">
        <f t="shared" si="3"/>
        <v>201</v>
      </c>
      <c r="L9" s="39">
        <f t="shared" si="4"/>
        <v>414</v>
      </c>
      <c r="M9" s="36">
        <v>152</v>
      </c>
      <c r="N9" s="37">
        <f t="shared" si="5"/>
        <v>42</v>
      </c>
      <c r="O9" s="38">
        <f t="shared" si="6"/>
        <v>194</v>
      </c>
      <c r="P9" s="39">
        <f t="shared" si="7"/>
        <v>608</v>
      </c>
      <c r="Q9" s="36">
        <v>162</v>
      </c>
      <c r="R9" s="37">
        <f t="shared" si="8"/>
        <v>42</v>
      </c>
      <c r="S9" s="38">
        <f t="shared" si="9"/>
        <v>204</v>
      </c>
      <c r="T9" s="39">
        <f t="shared" si="10"/>
        <v>812</v>
      </c>
      <c r="U9" s="36">
        <v>166</v>
      </c>
      <c r="V9" s="37">
        <f t="shared" si="11"/>
        <v>42</v>
      </c>
      <c r="W9" s="38">
        <f t="shared" si="12"/>
        <v>208</v>
      </c>
      <c r="X9" s="39">
        <f t="shared" si="13"/>
        <v>1020</v>
      </c>
      <c r="Y9" s="36">
        <v>135</v>
      </c>
      <c r="Z9" s="37">
        <f t="shared" si="14"/>
        <v>42</v>
      </c>
      <c r="AA9" s="38">
        <f t="shared" si="15"/>
        <v>177</v>
      </c>
      <c r="AB9" s="40">
        <f t="shared" si="16"/>
        <v>1197</v>
      </c>
      <c r="AC9" s="41">
        <f t="shared" si="17"/>
        <v>157.5</v>
      </c>
    </row>
    <row r="10" spans="1:29" ht="12.75">
      <c r="A10" s="32">
        <v>7</v>
      </c>
      <c r="B10" s="33" t="s">
        <v>37</v>
      </c>
      <c r="C10" s="33">
        <v>183</v>
      </c>
      <c r="D10" s="34">
        <v>15</v>
      </c>
      <c r="E10" s="35">
        <v>13</v>
      </c>
      <c r="F10" s="36">
        <v>233</v>
      </c>
      <c r="G10" s="37">
        <f t="shared" si="0"/>
        <v>15</v>
      </c>
      <c r="H10" s="38">
        <f t="shared" si="1"/>
        <v>248</v>
      </c>
      <c r="I10" s="36">
        <v>165</v>
      </c>
      <c r="J10" s="37">
        <f t="shared" si="2"/>
        <v>15</v>
      </c>
      <c r="K10" s="38">
        <f t="shared" si="3"/>
        <v>180</v>
      </c>
      <c r="L10" s="39">
        <f t="shared" si="4"/>
        <v>428</v>
      </c>
      <c r="M10" s="36">
        <v>167</v>
      </c>
      <c r="N10" s="37">
        <f t="shared" si="5"/>
        <v>15</v>
      </c>
      <c r="O10" s="38">
        <f t="shared" si="6"/>
        <v>182</v>
      </c>
      <c r="P10" s="39">
        <f t="shared" si="7"/>
        <v>610</v>
      </c>
      <c r="Q10" s="36">
        <v>201</v>
      </c>
      <c r="R10" s="37">
        <f t="shared" si="8"/>
        <v>15</v>
      </c>
      <c r="S10" s="38">
        <f t="shared" si="9"/>
        <v>216</v>
      </c>
      <c r="T10" s="39">
        <f t="shared" si="10"/>
        <v>826</v>
      </c>
      <c r="U10" s="36">
        <v>188</v>
      </c>
      <c r="V10" s="37">
        <f t="shared" si="11"/>
        <v>15</v>
      </c>
      <c r="W10" s="38">
        <f t="shared" si="12"/>
        <v>203</v>
      </c>
      <c r="X10" s="39">
        <f t="shared" si="13"/>
        <v>1029</v>
      </c>
      <c r="Y10" s="36">
        <v>147</v>
      </c>
      <c r="Z10" s="37">
        <f t="shared" si="14"/>
        <v>15</v>
      </c>
      <c r="AA10" s="38">
        <f t="shared" si="15"/>
        <v>162</v>
      </c>
      <c r="AB10" s="40">
        <f t="shared" si="16"/>
        <v>1191</v>
      </c>
      <c r="AC10" s="41">
        <f t="shared" si="17"/>
        <v>183.5</v>
      </c>
    </row>
    <row r="11" spans="1:29" ht="12.75">
      <c r="A11" s="32">
        <v>8</v>
      </c>
      <c r="B11" s="33" t="s">
        <v>36</v>
      </c>
      <c r="C11" s="33">
        <v>145</v>
      </c>
      <c r="D11" s="34">
        <v>49</v>
      </c>
      <c r="E11" s="35">
        <v>3</v>
      </c>
      <c r="F11" s="36">
        <v>188</v>
      </c>
      <c r="G11" s="37">
        <f t="shared" si="0"/>
        <v>49</v>
      </c>
      <c r="H11" s="38">
        <f t="shared" si="1"/>
        <v>237</v>
      </c>
      <c r="I11" s="36">
        <v>118</v>
      </c>
      <c r="J11" s="37">
        <f t="shared" si="2"/>
        <v>49</v>
      </c>
      <c r="K11" s="38">
        <f t="shared" si="3"/>
        <v>167</v>
      </c>
      <c r="L11" s="39">
        <f t="shared" si="4"/>
        <v>404</v>
      </c>
      <c r="M11" s="36">
        <v>136</v>
      </c>
      <c r="N11" s="37">
        <f t="shared" si="5"/>
        <v>49</v>
      </c>
      <c r="O11" s="38">
        <f t="shared" si="6"/>
        <v>185</v>
      </c>
      <c r="P11" s="39">
        <f t="shared" si="7"/>
        <v>589</v>
      </c>
      <c r="Q11" s="36">
        <v>127</v>
      </c>
      <c r="R11" s="37">
        <f t="shared" si="8"/>
        <v>49</v>
      </c>
      <c r="S11" s="38">
        <f t="shared" si="9"/>
        <v>176</v>
      </c>
      <c r="T11" s="39">
        <f t="shared" si="10"/>
        <v>765</v>
      </c>
      <c r="U11" s="36">
        <v>169</v>
      </c>
      <c r="V11" s="37">
        <f t="shared" si="11"/>
        <v>49</v>
      </c>
      <c r="W11" s="38">
        <f t="shared" si="12"/>
        <v>218</v>
      </c>
      <c r="X11" s="39">
        <f t="shared" si="13"/>
        <v>983</v>
      </c>
      <c r="Y11" s="36">
        <v>142</v>
      </c>
      <c r="Z11" s="37">
        <f t="shared" si="14"/>
        <v>49</v>
      </c>
      <c r="AA11" s="38">
        <f t="shared" si="15"/>
        <v>191</v>
      </c>
      <c r="AB11" s="40">
        <f t="shared" si="16"/>
        <v>1174</v>
      </c>
      <c r="AC11" s="41">
        <f t="shared" si="17"/>
        <v>146.66666666666666</v>
      </c>
    </row>
    <row r="12" spans="1:29" ht="12.75">
      <c r="A12" s="32">
        <v>9</v>
      </c>
      <c r="B12" s="33" t="s">
        <v>41</v>
      </c>
      <c r="C12" s="33">
        <v>161</v>
      </c>
      <c r="D12" s="34">
        <v>35</v>
      </c>
      <c r="E12" s="35">
        <v>1</v>
      </c>
      <c r="F12" s="36">
        <v>121</v>
      </c>
      <c r="G12" s="37">
        <f t="shared" si="0"/>
        <v>35</v>
      </c>
      <c r="H12" s="38">
        <f t="shared" si="1"/>
        <v>156</v>
      </c>
      <c r="I12" s="36">
        <v>158</v>
      </c>
      <c r="J12" s="37">
        <f t="shared" si="2"/>
        <v>35</v>
      </c>
      <c r="K12" s="38">
        <f t="shared" si="3"/>
        <v>193</v>
      </c>
      <c r="L12" s="39">
        <f t="shared" si="4"/>
        <v>349</v>
      </c>
      <c r="M12" s="36">
        <v>156</v>
      </c>
      <c r="N12" s="37">
        <f t="shared" si="5"/>
        <v>35</v>
      </c>
      <c r="O12" s="38">
        <f t="shared" si="6"/>
        <v>191</v>
      </c>
      <c r="P12" s="39">
        <f t="shared" si="7"/>
        <v>540</v>
      </c>
      <c r="Q12" s="36">
        <v>201</v>
      </c>
      <c r="R12" s="37">
        <f t="shared" si="8"/>
        <v>35</v>
      </c>
      <c r="S12" s="38">
        <f t="shared" si="9"/>
        <v>236</v>
      </c>
      <c r="T12" s="39">
        <f t="shared" si="10"/>
        <v>776</v>
      </c>
      <c r="U12" s="36">
        <v>164</v>
      </c>
      <c r="V12" s="37">
        <f t="shared" si="11"/>
        <v>35</v>
      </c>
      <c r="W12" s="38">
        <f t="shared" si="12"/>
        <v>199</v>
      </c>
      <c r="X12" s="39">
        <f t="shared" si="13"/>
        <v>975</v>
      </c>
      <c r="Y12" s="36">
        <v>157</v>
      </c>
      <c r="Z12" s="37">
        <f t="shared" si="14"/>
        <v>35</v>
      </c>
      <c r="AA12" s="38">
        <f t="shared" si="15"/>
        <v>192</v>
      </c>
      <c r="AB12" s="40">
        <f t="shared" si="16"/>
        <v>1167</v>
      </c>
      <c r="AC12" s="41">
        <f t="shared" si="17"/>
        <v>159.5</v>
      </c>
    </row>
    <row r="13" spans="1:29" ht="12.75">
      <c r="A13" s="32">
        <v>10</v>
      </c>
      <c r="B13" s="33" t="s">
        <v>42</v>
      </c>
      <c r="C13" s="33">
        <v>154</v>
      </c>
      <c r="D13" s="34">
        <v>41</v>
      </c>
      <c r="E13" s="35">
        <v>9</v>
      </c>
      <c r="F13" s="36">
        <v>168</v>
      </c>
      <c r="G13" s="37">
        <f t="shared" si="0"/>
        <v>41</v>
      </c>
      <c r="H13" s="38">
        <f t="shared" si="1"/>
        <v>209</v>
      </c>
      <c r="I13" s="36">
        <v>127</v>
      </c>
      <c r="J13" s="37">
        <f t="shared" si="2"/>
        <v>41</v>
      </c>
      <c r="K13" s="38">
        <f t="shared" si="3"/>
        <v>168</v>
      </c>
      <c r="L13" s="39">
        <f t="shared" si="4"/>
        <v>377</v>
      </c>
      <c r="M13" s="36">
        <v>161</v>
      </c>
      <c r="N13" s="37">
        <f t="shared" si="5"/>
        <v>41</v>
      </c>
      <c r="O13" s="38">
        <f t="shared" si="6"/>
        <v>202</v>
      </c>
      <c r="P13" s="39">
        <f t="shared" si="7"/>
        <v>579</v>
      </c>
      <c r="Q13" s="36">
        <v>156</v>
      </c>
      <c r="R13" s="37">
        <f t="shared" si="8"/>
        <v>41</v>
      </c>
      <c r="S13" s="38">
        <f t="shared" si="9"/>
        <v>197</v>
      </c>
      <c r="T13" s="39">
        <f t="shared" si="10"/>
        <v>776</v>
      </c>
      <c r="U13" s="36">
        <v>120</v>
      </c>
      <c r="V13" s="37">
        <f t="shared" si="11"/>
        <v>41</v>
      </c>
      <c r="W13" s="38">
        <f t="shared" si="12"/>
        <v>161</v>
      </c>
      <c r="X13" s="39">
        <f t="shared" si="13"/>
        <v>937</v>
      </c>
      <c r="Y13" s="36">
        <v>177</v>
      </c>
      <c r="Z13" s="37">
        <f t="shared" si="14"/>
        <v>41</v>
      </c>
      <c r="AA13" s="38">
        <f t="shared" si="15"/>
        <v>218</v>
      </c>
      <c r="AB13" s="40">
        <f t="shared" si="16"/>
        <v>1155</v>
      </c>
      <c r="AC13" s="41">
        <f t="shared" si="17"/>
        <v>151.5</v>
      </c>
    </row>
    <row r="14" spans="1:31" ht="12.75">
      <c r="A14" s="32">
        <v>11</v>
      </c>
      <c r="B14" s="33" t="s">
        <v>123</v>
      </c>
      <c r="C14" s="33">
        <v>135</v>
      </c>
      <c r="D14" s="34">
        <v>58</v>
      </c>
      <c r="E14" s="35">
        <v>16</v>
      </c>
      <c r="F14" s="36">
        <v>144</v>
      </c>
      <c r="G14" s="37">
        <f t="shared" si="0"/>
        <v>58</v>
      </c>
      <c r="H14" s="38">
        <f t="shared" si="1"/>
        <v>202</v>
      </c>
      <c r="I14" s="36">
        <v>132</v>
      </c>
      <c r="J14" s="37">
        <f t="shared" si="2"/>
        <v>58</v>
      </c>
      <c r="K14" s="38">
        <f t="shared" si="3"/>
        <v>190</v>
      </c>
      <c r="L14" s="39">
        <f t="shared" si="4"/>
        <v>392</v>
      </c>
      <c r="M14" s="36">
        <v>156</v>
      </c>
      <c r="N14" s="37">
        <f t="shared" si="5"/>
        <v>58</v>
      </c>
      <c r="O14" s="38">
        <f t="shared" si="6"/>
        <v>214</v>
      </c>
      <c r="P14" s="39">
        <f t="shared" si="7"/>
        <v>606</v>
      </c>
      <c r="Q14" s="36">
        <v>122</v>
      </c>
      <c r="R14" s="37">
        <f t="shared" si="8"/>
        <v>58</v>
      </c>
      <c r="S14" s="38">
        <f t="shared" si="9"/>
        <v>180</v>
      </c>
      <c r="T14" s="39">
        <f t="shared" si="10"/>
        <v>786</v>
      </c>
      <c r="U14" s="36">
        <v>141</v>
      </c>
      <c r="V14" s="37">
        <f t="shared" si="11"/>
        <v>58</v>
      </c>
      <c r="W14" s="38">
        <f t="shared" si="12"/>
        <v>199</v>
      </c>
      <c r="X14" s="39">
        <f t="shared" si="13"/>
        <v>985</v>
      </c>
      <c r="Y14" s="36">
        <v>111</v>
      </c>
      <c r="Z14" s="37">
        <f t="shared" si="14"/>
        <v>58</v>
      </c>
      <c r="AA14" s="38">
        <f t="shared" si="15"/>
        <v>169</v>
      </c>
      <c r="AB14" s="40">
        <f t="shared" si="16"/>
        <v>1154</v>
      </c>
      <c r="AC14" s="41">
        <f t="shared" si="17"/>
        <v>134.33333333333334</v>
      </c>
      <c r="AE14" s="42"/>
    </row>
    <row r="15" spans="1:29" ht="12.75">
      <c r="A15" s="32">
        <v>12</v>
      </c>
      <c r="B15" s="33" t="s">
        <v>124</v>
      </c>
      <c r="C15" s="33">
        <v>194</v>
      </c>
      <c r="D15" s="34">
        <v>5</v>
      </c>
      <c r="E15" s="35">
        <v>6</v>
      </c>
      <c r="F15" s="36">
        <v>169</v>
      </c>
      <c r="G15" s="37">
        <f t="shared" si="0"/>
        <v>5</v>
      </c>
      <c r="H15" s="38">
        <f t="shared" si="1"/>
        <v>174</v>
      </c>
      <c r="I15" s="36">
        <v>159</v>
      </c>
      <c r="J15" s="37">
        <f t="shared" si="2"/>
        <v>5</v>
      </c>
      <c r="K15" s="38">
        <f t="shared" si="3"/>
        <v>164</v>
      </c>
      <c r="L15" s="39">
        <f t="shared" si="4"/>
        <v>338</v>
      </c>
      <c r="M15" s="36">
        <v>221</v>
      </c>
      <c r="N15" s="37">
        <f t="shared" si="5"/>
        <v>5</v>
      </c>
      <c r="O15" s="38">
        <f t="shared" si="6"/>
        <v>226</v>
      </c>
      <c r="P15" s="39">
        <f t="shared" si="7"/>
        <v>564</v>
      </c>
      <c r="Q15" s="36">
        <v>180</v>
      </c>
      <c r="R15" s="37">
        <f t="shared" si="8"/>
        <v>5</v>
      </c>
      <c r="S15" s="38">
        <f t="shared" si="9"/>
        <v>185</v>
      </c>
      <c r="T15" s="39">
        <f t="shared" si="10"/>
        <v>749</v>
      </c>
      <c r="U15" s="36">
        <v>209</v>
      </c>
      <c r="V15" s="37">
        <f t="shared" si="11"/>
        <v>5</v>
      </c>
      <c r="W15" s="38">
        <f t="shared" si="12"/>
        <v>214</v>
      </c>
      <c r="X15" s="39">
        <f t="shared" si="13"/>
        <v>963</v>
      </c>
      <c r="Y15" s="36">
        <v>181</v>
      </c>
      <c r="Z15" s="37">
        <f t="shared" si="14"/>
        <v>5</v>
      </c>
      <c r="AA15" s="38">
        <f t="shared" si="15"/>
        <v>186</v>
      </c>
      <c r="AB15" s="40">
        <f t="shared" si="16"/>
        <v>1149</v>
      </c>
      <c r="AC15" s="41">
        <f t="shared" si="17"/>
        <v>186.5</v>
      </c>
    </row>
    <row r="16" spans="1:29" ht="12.75">
      <c r="A16" s="32">
        <v>13</v>
      </c>
      <c r="B16" s="33" t="s">
        <v>125</v>
      </c>
      <c r="C16" s="33">
        <v>166</v>
      </c>
      <c r="D16" s="34">
        <v>30</v>
      </c>
      <c r="E16" s="35">
        <v>10</v>
      </c>
      <c r="F16" s="36">
        <v>143</v>
      </c>
      <c r="G16" s="37">
        <f t="shared" si="0"/>
        <v>30</v>
      </c>
      <c r="H16" s="38">
        <f t="shared" si="1"/>
        <v>173</v>
      </c>
      <c r="I16" s="36">
        <v>139</v>
      </c>
      <c r="J16" s="37">
        <f t="shared" si="2"/>
        <v>30</v>
      </c>
      <c r="K16" s="38">
        <f t="shared" si="3"/>
        <v>169</v>
      </c>
      <c r="L16" s="39">
        <f t="shared" si="4"/>
        <v>342</v>
      </c>
      <c r="M16" s="36">
        <v>133</v>
      </c>
      <c r="N16" s="37">
        <f t="shared" si="5"/>
        <v>30</v>
      </c>
      <c r="O16" s="38">
        <f t="shared" si="6"/>
        <v>163</v>
      </c>
      <c r="P16" s="39">
        <f t="shared" si="7"/>
        <v>505</v>
      </c>
      <c r="Q16" s="36">
        <v>237</v>
      </c>
      <c r="R16" s="37">
        <f t="shared" si="8"/>
        <v>30</v>
      </c>
      <c r="S16" s="38">
        <f t="shared" si="9"/>
        <v>267</v>
      </c>
      <c r="T16" s="39">
        <f t="shared" si="10"/>
        <v>772</v>
      </c>
      <c r="U16" s="36">
        <v>157</v>
      </c>
      <c r="V16" s="37">
        <f t="shared" si="11"/>
        <v>30</v>
      </c>
      <c r="W16" s="38">
        <f t="shared" si="12"/>
        <v>187</v>
      </c>
      <c r="X16" s="39">
        <f t="shared" si="13"/>
        <v>959</v>
      </c>
      <c r="Y16" s="36">
        <v>152</v>
      </c>
      <c r="Z16" s="37">
        <f t="shared" si="14"/>
        <v>30</v>
      </c>
      <c r="AA16" s="38">
        <f t="shared" si="15"/>
        <v>182</v>
      </c>
      <c r="AB16" s="40">
        <f t="shared" si="16"/>
        <v>1141</v>
      </c>
      <c r="AC16" s="41">
        <f t="shared" si="17"/>
        <v>160.16666666666666</v>
      </c>
    </row>
    <row r="17" spans="1:29" ht="12.75">
      <c r="A17" s="32">
        <v>14</v>
      </c>
      <c r="B17" s="33" t="s">
        <v>126</v>
      </c>
      <c r="C17" s="33">
        <v>170</v>
      </c>
      <c r="D17" s="34">
        <v>27</v>
      </c>
      <c r="E17" s="35">
        <v>11</v>
      </c>
      <c r="F17" s="36">
        <v>192</v>
      </c>
      <c r="G17" s="37">
        <f t="shared" si="0"/>
        <v>27</v>
      </c>
      <c r="H17" s="38">
        <f t="shared" si="1"/>
        <v>219</v>
      </c>
      <c r="I17" s="36">
        <v>145</v>
      </c>
      <c r="J17" s="37">
        <f t="shared" si="2"/>
        <v>27</v>
      </c>
      <c r="K17" s="38">
        <f t="shared" si="3"/>
        <v>172</v>
      </c>
      <c r="L17" s="39">
        <f t="shared" si="4"/>
        <v>391</v>
      </c>
      <c r="M17" s="36">
        <v>154</v>
      </c>
      <c r="N17" s="37">
        <f t="shared" si="5"/>
        <v>27</v>
      </c>
      <c r="O17" s="38">
        <f t="shared" si="6"/>
        <v>181</v>
      </c>
      <c r="P17" s="39">
        <f t="shared" si="7"/>
        <v>572</v>
      </c>
      <c r="Q17" s="36">
        <v>143</v>
      </c>
      <c r="R17" s="37">
        <f t="shared" si="8"/>
        <v>27</v>
      </c>
      <c r="S17" s="38">
        <f t="shared" si="9"/>
        <v>170</v>
      </c>
      <c r="T17" s="39">
        <f t="shared" si="10"/>
        <v>742</v>
      </c>
      <c r="U17" s="36">
        <v>191</v>
      </c>
      <c r="V17" s="37">
        <f t="shared" si="11"/>
        <v>27</v>
      </c>
      <c r="W17" s="38">
        <f t="shared" si="12"/>
        <v>218</v>
      </c>
      <c r="X17" s="39">
        <f t="shared" si="13"/>
        <v>960</v>
      </c>
      <c r="Y17" s="36">
        <v>138</v>
      </c>
      <c r="Z17" s="37">
        <f t="shared" si="14"/>
        <v>27</v>
      </c>
      <c r="AA17" s="38">
        <f t="shared" si="15"/>
        <v>165</v>
      </c>
      <c r="AB17" s="40">
        <f t="shared" si="16"/>
        <v>1125</v>
      </c>
      <c r="AC17" s="41">
        <f t="shared" si="17"/>
        <v>160.5</v>
      </c>
    </row>
    <row r="18" spans="1:29" ht="12.75">
      <c r="A18" s="32">
        <v>15</v>
      </c>
      <c r="B18" s="33" t="s">
        <v>127</v>
      </c>
      <c r="C18" s="33">
        <v>176</v>
      </c>
      <c r="D18" s="34">
        <v>21</v>
      </c>
      <c r="E18" s="35">
        <v>16</v>
      </c>
      <c r="F18" s="36">
        <v>195</v>
      </c>
      <c r="G18" s="37">
        <f t="shared" si="0"/>
        <v>21</v>
      </c>
      <c r="H18" s="38">
        <f t="shared" si="1"/>
        <v>216</v>
      </c>
      <c r="I18" s="36">
        <v>181</v>
      </c>
      <c r="J18" s="37">
        <f t="shared" si="2"/>
        <v>21</v>
      </c>
      <c r="K18" s="38">
        <f t="shared" si="3"/>
        <v>202</v>
      </c>
      <c r="L18" s="39">
        <f t="shared" si="4"/>
        <v>418</v>
      </c>
      <c r="M18" s="36">
        <v>162</v>
      </c>
      <c r="N18" s="37">
        <f t="shared" si="5"/>
        <v>21</v>
      </c>
      <c r="O18" s="38">
        <f t="shared" si="6"/>
        <v>183</v>
      </c>
      <c r="P18" s="39">
        <f t="shared" si="7"/>
        <v>601</v>
      </c>
      <c r="Q18" s="36">
        <v>158</v>
      </c>
      <c r="R18" s="37">
        <f t="shared" si="8"/>
        <v>21</v>
      </c>
      <c r="S18" s="38">
        <f t="shared" si="9"/>
        <v>179</v>
      </c>
      <c r="T18" s="39">
        <f t="shared" si="10"/>
        <v>780</v>
      </c>
      <c r="U18" s="36">
        <v>144</v>
      </c>
      <c r="V18" s="37">
        <f t="shared" si="11"/>
        <v>21</v>
      </c>
      <c r="W18" s="38">
        <f t="shared" si="12"/>
        <v>165</v>
      </c>
      <c r="X18" s="39">
        <f t="shared" si="13"/>
        <v>945</v>
      </c>
      <c r="Y18" s="36">
        <v>152</v>
      </c>
      <c r="Z18" s="37">
        <f t="shared" si="14"/>
        <v>21</v>
      </c>
      <c r="AA18" s="38">
        <f t="shared" si="15"/>
        <v>173</v>
      </c>
      <c r="AB18" s="40">
        <f t="shared" si="16"/>
        <v>1118</v>
      </c>
      <c r="AC18" s="41">
        <f t="shared" si="17"/>
        <v>165.33333333333334</v>
      </c>
    </row>
    <row r="19" spans="1:29" ht="12.75">
      <c r="A19" s="32">
        <v>16</v>
      </c>
      <c r="B19" s="33" t="s">
        <v>128</v>
      </c>
      <c r="C19" s="33">
        <v>168</v>
      </c>
      <c r="D19" s="34">
        <v>28</v>
      </c>
      <c r="E19" s="35">
        <v>2</v>
      </c>
      <c r="F19" s="36">
        <v>157</v>
      </c>
      <c r="G19" s="37">
        <f t="shared" si="0"/>
        <v>28</v>
      </c>
      <c r="H19" s="38">
        <f t="shared" si="1"/>
        <v>185</v>
      </c>
      <c r="I19" s="36">
        <v>153</v>
      </c>
      <c r="J19" s="37">
        <f t="shared" si="2"/>
        <v>28</v>
      </c>
      <c r="K19" s="38">
        <f t="shared" si="3"/>
        <v>181</v>
      </c>
      <c r="L19" s="39">
        <f t="shared" si="4"/>
        <v>366</v>
      </c>
      <c r="M19" s="36">
        <v>151</v>
      </c>
      <c r="N19" s="37">
        <f t="shared" si="5"/>
        <v>28</v>
      </c>
      <c r="O19" s="38">
        <f t="shared" si="6"/>
        <v>179</v>
      </c>
      <c r="P19" s="39">
        <f t="shared" si="7"/>
        <v>545</v>
      </c>
      <c r="Q19" s="36">
        <v>180</v>
      </c>
      <c r="R19" s="37">
        <f t="shared" si="8"/>
        <v>28</v>
      </c>
      <c r="S19" s="38">
        <f t="shared" si="9"/>
        <v>208</v>
      </c>
      <c r="T19" s="39">
        <f t="shared" si="10"/>
        <v>753</v>
      </c>
      <c r="U19" s="36">
        <v>149</v>
      </c>
      <c r="V19" s="37">
        <f t="shared" si="11"/>
        <v>28</v>
      </c>
      <c r="W19" s="38">
        <f t="shared" si="12"/>
        <v>177</v>
      </c>
      <c r="X19" s="39">
        <f t="shared" si="13"/>
        <v>930</v>
      </c>
      <c r="Y19" s="36">
        <v>157</v>
      </c>
      <c r="Z19" s="37">
        <f t="shared" si="14"/>
        <v>28</v>
      </c>
      <c r="AA19" s="38">
        <f t="shared" si="15"/>
        <v>185</v>
      </c>
      <c r="AB19" s="40">
        <f t="shared" si="16"/>
        <v>1115</v>
      </c>
      <c r="AC19" s="41">
        <f t="shared" si="17"/>
        <v>157.83333333333334</v>
      </c>
    </row>
    <row r="20" spans="1:29" ht="12.75">
      <c r="A20" s="32">
        <v>17</v>
      </c>
      <c r="B20" s="33" t="s">
        <v>129</v>
      </c>
      <c r="C20" s="33">
        <v>165</v>
      </c>
      <c r="D20" s="34">
        <v>31</v>
      </c>
      <c r="E20" s="35">
        <v>13</v>
      </c>
      <c r="F20" s="36">
        <v>120</v>
      </c>
      <c r="G20" s="37">
        <f t="shared" si="0"/>
        <v>31</v>
      </c>
      <c r="H20" s="38">
        <f t="shared" si="1"/>
        <v>151</v>
      </c>
      <c r="I20" s="36">
        <v>170</v>
      </c>
      <c r="J20" s="37">
        <f t="shared" si="2"/>
        <v>31</v>
      </c>
      <c r="K20" s="38">
        <f t="shared" si="3"/>
        <v>201</v>
      </c>
      <c r="L20" s="39">
        <f t="shared" si="4"/>
        <v>352</v>
      </c>
      <c r="M20" s="36">
        <v>149</v>
      </c>
      <c r="N20" s="37">
        <f t="shared" si="5"/>
        <v>31</v>
      </c>
      <c r="O20" s="38">
        <f t="shared" si="6"/>
        <v>180</v>
      </c>
      <c r="P20" s="39">
        <f t="shared" si="7"/>
        <v>532</v>
      </c>
      <c r="Q20" s="36">
        <v>142</v>
      </c>
      <c r="R20" s="37">
        <f t="shared" si="8"/>
        <v>31</v>
      </c>
      <c r="S20" s="38">
        <f t="shared" si="9"/>
        <v>173</v>
      </c>
      <c r="T20" s="39">
        <f t="shared" si="10"/>
        <v>705</v>
      </c>
      <c r="U20" s="36">
        <v>164</v>
      </c>
      <c r="V20" s="37">
        <f t="shared" si="11"/>
        <v>31</v>
      </c>
      <c r="W20" s="38">
        <f t="shared" si="12"/>
        <v>195</v>
      </c>
      <c r="X20" s="39">
        <f t="shared" si="13"/>
        <v>900</v>
      </c>
      <c r="Y20" s="36">
        <v>160</v>
      </c>
      <c r="Z20" s="37">
        <f t="shared" si="14"/>
        <v>31</v>
      </c>
      <c r="AA20" s="38">
        <f t="shared" si="15"/>
        <v>191</v>
      </c>
      <c r="AB20" s="40">
        <f t="shared" si="16"/>
        <v>1091</v>
      </c>
      <c r="AC20" s="41">
        <f t="shared" si="17"/>
        <v>150.83333333333334</v>
      </c>
    </row>
    <row r="21" spans="1:29" ht="12.75">
      <c r="A21" s="32">
        <v>18</v>
      </c>
      <c r="B21" s="33" t="s">
        <v>45</v>
      </c>
      <c r="C21" s="33">
        <v>164</v>
      </c>
      <c r="D21" s="34">
        <v>32</v>
      </c>
      <c r="E21" s="35">
        <v>1</v>
      </c>
      <c r="F21" s="36">
        <v>111</v>
      </c>
      <c r="G21" s="37">
        <f t="shared" si="0"/>
        <v>32</v>
      </c>
      <c r="H21" s="38">
        <f t="shared" si="1"/>
        <v>143</v>
      </c>
      <c r="I21" s="36">
        <v>158</v>
      </c>
      <c r="J21" s="37">
        <f t="shared" si="2"/>
        <v>32</v>
      </c>
      <c r="K21" s="38">
        <f t="shared" si="3"/>
        <v>190</v>
      </c>
      <c r="L21" s="39">
        <f t="shared" si="4"/>
        <v>333</v>
      </c>
      <c r="M21" s="36">
        <v>110</v>
      </c>
      <c r="N21" s="37">
        <f t="shared" si="5"/>
        <v>32</v>
      </c>
      <c r="O21" s="38">
        <f t="shared" si="6"/>
        <v>142</v>
      </c>
      <c r="P21" s="39">
        <f t="shared" si="7"/>
        <v>475</v>
      </c>
      <c r="Q21" s="36">
        <v>168</v>
      </c>
      <c r="R21" s="37">
        <f t="shared" si="8"/>
        <v>32</v>
      </c>
      <c r="S21" s="38">
        <f t="shared" si="9"/>
        <v>200</v>
      </c>
      <c r="T21" s="39">
        <f t="shared" si="10"/>
        <v>675</v>
      </c>
      <c r="U21" s="36">
        <v>149</v>
      </c>
      <c r="V21" s="37">
        <f t="shared" si="11"/>
        <v>32</v>
      </c>
      <c r="W21" s="38">
        <f t="shared" si="12"/>
        <v>181</v>
      </c>
      <c r="X21" s="39">
        <f t="shared" si="13"/>
        <v>856</v>
      </c>
      <c r="Y21" s="36">
        <v>200</v>
      </c>
      <c r="Z21" s="37">
        <f t="shared" si="14"/>
        <v>32</v>
      </c>
      <c r="AA21" s="38">
        <f t="shared" si="15"/>
        <v>232</v>
      </c>
      <c r="AB21" s="40">
        <f t="shared" si="16"/>
        <v>1088</v>
      </c>
      <c r="AC21" s="41">
        <f t="shared" si="17"/>
        <v>149.33333333333334</v>
      </c>
    </row>
    <row r="22" spans="1:29" ht="12.75">
      <c r="A22" s="32">
        <v>19</v>
      </c>
      <c r="B22" s="33" t="s">
        <v>130</v>
      </c>
      <c r="C22" s="33">
        <v>174</v>
      </c>
      <c r="D22" s="34">
        <v>23</v>
      </c>
      <c r="E22" s="35">
        <v>18</v>
      </c>
      <c r="F22" s="36">
        <v>187</v>
      </c>
      <c r="G22" s="37">
        <f t="shared" si="0"/>
        <v>23</v>
      </c>
      <c r="H22" s="38">
        <f t="shared" si="1"/>
        <v>210</v>
      </c>
      <c r="I22" s="36">
        <v>144</v>
      </c>
      <c r="J22" s="37">
        <f t="shared" si="2"/>
        <v>23</v>
      </c>
      <c r="K22" s="38">
        <f t="shared" si="3"/>
        <v>167</v>
      </c>
      <c r="L22" s="39">
        <f t="shared" si="4"/>
        <v>377</v>
      </c>
      <c r="M22" s="36">
        <v>156</v>
      </c>
      <c r="N22" s="37">
        <f t="shared" si="5"/>
        <v>23</v>
      </c>
      <c r="O22" s="38">
        <f t="shared" si="6"/>
        <v>179</v>
      </c>
      <c r="P22" s="39">
        <f t="shared" si="7"/>
        <v>556</v>
      </c>
      <c r="Q22" s="36">
        <v>127</v>
      </c>
      <c r="R22" s="37">
        <f t="shared" si="8"/>
        <v>23</v>
      </c>
      <c r="S22" s="38">
        <f t="shared" si="9"/>
        <v>150</v>
      </c>
      <c r="T22" s="39">
        <f t="shared" si="10"/>
        <v>706</v>
      </c>
      <c r="U22" s="36">
        <v>154</v>
      </c>
      <c r="V22" s="37">
        <f t="shared" si="11"/>
        <v>23</v>
      </c>
      <c r="W22" s="38">
        <f t="shared" si="12"/>
        <v>177</v>
      </c>
      <c r="X22" s="39">
        <f t="shared" si="13"/>
        <v>883</v>
      </c>
      <c r="Y22" s="36">
        <v>177</v>
      </c>
      <c r="Z22" s="37">
        <f t="shared" si="14"/>
        <v>23</v>
      </c>
      <c r="AA22" s="38">
        <f t="shared" si="15"/>
        <v>200</v>
      </c>
      <c r="AB22" s="40">
        <f t="shared" si="16"/>
        <v>1083</v>
      </c>
      <c r="AC22" s="41">
        <f t="shared" si="17"/>
        <v>157.5</v>
      </c>
    </row>
    <row r="23" spans="1:29" ht="12.75">
      <c r="A23" s="32">
        <v>20</v>
      </c>
      <c r="B23" s="33" t="s">
        <v>131</v>
      </c>
      <c r="C23" s="33">
        <v>150</v>
      </c>
      <c r="D23" s="34">
        <v>45</v>
      </c>
      <c r="E23" s="35">
        <v>22</v>
      </c>
      <c r="F23" s="36">
        <v>169</v>
      </c>
      <c r="G23" s="37">
        <f t="shared" si="0"/>
        <v>45</v>
      </c>
      <c r="H23" s="38">
        <f t="shared" si="1"/>
        <v>214</v>
      </c>
      <c r="I23" s="36">
        <v>122</v>
      </c>
      <c r="J23" s="37">
        <f t="shared" si="2"/>
        <v>45</v>
      </c>
      <c r="K23" s="38">
        <f t="shared" si="3"/>
        <v>167</v>
      </c>
      <c r="L23" s="39">
        <f t="shared" si="4"/>
        <v>381</v>
      </c>
      <c r="M23" s="36">
        <v>108</v>
      </c>
      <c r="N23" s="37">
        <f t="shared" si="5"/>
        <v>45</v>
      </c>
      <c r="O23" s="38">
        <f t="shared" si="6"/>
        <v>153</v>
      </c>
      <c r="P23" s="39">
        <f t="shared" si="7"/>
        <v>534</v>
      </c>
      <c r="Q23" s="36">
        <v>133</v>
      </c>
      <c r="R23" s="37">
        <f t="shared" si="8"/>
        <v>45</v>
      </c>
      <c r="S23" s="38">
        <f t="shared" si="9"/>
        <v>178</v>
      </c>
      <c r="T23" s="39">
        <f t="shared" si="10"/>
        <v>712</v>
      </c>
      <c r="U23" s="36">
        <v>152</v>
      </c>
      <c r="V23" s="37">
        <f t="shared" si="11"/>
        <v>45</v>
      </c>
      <c r="W23" s="38">
        <f t="shared" si="12"/>
        <v>197</v>
      </c>
      <c r="X23" s="39">
        <f t="shared" si="13"/>
        <v>909</v>
      </c>
      <c r="Y23" s="36">
        <v>125</v>
      </c>
      <c r="Z23" s="37">
        <f t="shared" si="14"/>
        <v>45</v>
      </c>
      <c r="AA23" s="38">
        <f t="shared" si="15"/>
        <v>170</v>
      </c>
      <c r="AB23" s="40">
        <f t="shared" si="16"/>
        <v>1079</v>
      </c>
      <c r="AC23" s="41">
        <f t="shared" si="17"/>
        <v>134.83333333333334</v>
      </c>
    </row>
    <row r="24" spans="1:29" ht="12.75">
      <c r="A24" s="32">
        <v>21</v>
      </c>
      <c r="B24" s="33" t="s">
        <v>132</v>
      </c>
      <c r="C24" s="33">
        <v>144</v>
      </c>
      <c r="D24" s="34">
        <v>50</v>
      </c>
      <c r="E24" s="35">
        <v>21</v>
      </c>
      <c r="F24" s="36">
        <v>149</v>
      </c>
      <c r="G24" s="37">
        <f t="shared" si="0"/>
        <v>50</v>
      </c>
      <c r="H24" s="38">
        <f t="shared" si="1"/>
        <v>199</v>
      </c>
      <c r="I24" s="36">
        <v>139</v>
      </c>
      <c r="J24" s="37">
        <f t="shared" si="2"/>
        <v>50</v>
      </c>
      <c r="K24" s="38">
        <f t="shared" si="3"/>
        <v>189</v>
      </c>
      <c r="L24" s="39">
        <f t="shared" si="4"/>
        <v>388</v>
      </c>
      <c r="M24" s="36">
        <v>128</v>
      </c>
      <c r="N24" s="37">
        <f t="shared" si="5"/>
        <v>50</v>
      </c>
      <c r="O24" s="38">
        <f t="shared" si="6"/>
        <v>178</v>
      </c>
      <c r="P24" s="39">
        <f t="shared" si="7"/>
        <v>566</v>
      </c>
      <c r="Q24" s="36">
        <v>121</v>
      </c>
      <c r="R24" s="37">
        <f t="shared" si="8"/>
        <v>50</v>
      </c>
      <c r="S24" s="38">
        <f t="shared" si="9"/>
        <v>171</v>
      </c>
      <c r="T24" s="39">
        <f t="shared" si="10"/>
        <v>737</v>
      </c>
      <c r="U24" s="36">
        <v>138</v>
      </c>
      <c r="V24" s="37">
        <f t="shared" si="11"/>
        <v>50</v>
      </c>
      <c r="W24" s="38">
        <f t="shared" si="12"/>
        <v>188</v>
      </c>
      <c r="X24" s="39">
        <f t="shared" si="13"/>
        <v>925</v>
      </c>
      <c r="Y24" s="36">
        <v>94</v>
      </c>
      <c r="Z24" s="37">
        <f t="shared" si="14"/>
        <v>50</v>
      </c>
      <c r="AA24" s="38">
        <f t="shared" si="15"/>
        <v>144</v>
      </c>
      <c r="AB24" s="40">
        <f t="shared" si="16"/>
        <v>1069</v>
      </c>
      <c r="AC24" s="41">
        <f t="shared" si="17"/>
        <v>128.16666666666666</v>
      </c>
    </row>
    <row r="25" spans="1:29" ht="12.75">
      <c r="A25" s="32">
        <v>22</v>
      </c>
      <c r="B25" s="33" t="s">
        <v>133</v>
      </c>
      <c r="C25" s="33">
        <v>154</v>
      </c>
      <c r="D25" s="34">
        <v>41</v>
      </c>
      <c r="E25" s="35">
        <v>19</v>
      </c>
      <c r="F25" s="36">
        <v>125</v>
      </c>
      <c r="G25" s="37">
        <f t="shared" si="0"/>
        <v>41</v>
      </c>
      <c r="H25" s="38">
        <f t="shared" si="1"/>
        <v>166</v>
      </c>
      <c r="I25" s="36">
        <v>158</v>
      </c>
      <c r="J25" s="37">
        <f t="shared" si="2"/>
        <v>41</v>
      </c>
      <c r="K25" s="38">
        <f t="shared" si="3"/>
        <v>199</v>
      </c>
      <c r="L25" s="39">
        <f t="shared" si="4"/>
        <v>365</v>
      </c>
      <c r="M25" s="36">
        <v>200</v>
      </c>
      <c r="N25" s="37">
        <f t="shared" si="5"/>
        <v>41</v>
      </c>
      <c r="O25" s="38">
        <f t="shared" si="6"/>
        <v>241</v>
      </c>
      <c r="P25" s="39">
        <f t="shared" si="7"/>
        <v>606</v>
      </c>
      <c r="Q25" s="36">
        <v>105</v>
      </c>
      <c r="R25" s="37">
        <f t="shared" si="8"/>
        <v>41</v>
      </c>
      <c r="S25" s="38">
        <f t="shared" si="9"/>
        <v>146</v>
      </c>
      <c r="T25" s="39">
        <f t="shared" si="10"/>
        <v>752</v>
      </c>
      <c r="U25" s="36">
        <v>115</v>
      </c>
      <c r="V25" s="37">
        <f t="shared" si="11"/>
        <v>41</v>
      </c>
      <c r="W25" s="38">
        <f t="shared" si="12"/>
        <v>156</v>
      </c>
      <c r="X25" s="39">
        <f t="shared" si="13"/>
        <v>908</v>
      </c>
      <c r="Y25" s="36">
        <v>115</v>
      </c>
      <c r="Z25" s="37">
        <f t="shared" si="14"/>
        <v>41</v>
      </c>
      <c r="AA25" s="38">
        <f t="shared" si="15"/>
        <v>156</v>
      </c>
      <c r="AB25" s="40">
        <f t="shared" si="16"/>
        <v>1064</v>
      </c>
      <c r="AC25" s="41">
        <f t="shared" si="17"/>
        <v>136.33333333333334</v>
      </c>
    </row>
    <row r="26" spans="1:29" ht="12.75">
      <c r="A26" s="32">
        <v>23</v>
      </c>
      <c r="B26" s="33" t="s">
        <v>134</v>
      </c>
      <c r="C26" s="33">
        <v>180</v>
      </c>
      <c r="D26" s="34">
        <v>18</v>
      </c>
      <c r="E26" s="35">
        <v>6</v>
      </c>
      <c r="F26" s="36">
        <v>164</v>
      </c>
      <c r="G26" s="37">
        <f t="shared" si="0"/>
        <v>18</v>
      </c>
      <c r="H26" s="38">
        <f t="shared" si="1"/>
        <v>182</v>
      </c>
      <c r="I26" s="36">
        <v>153</v>
      </c>
      <c r="J26" s="37">
        <f t="shared" si="2"/>
        <v>18</v>
      </c>
      <c r="K26" s="38">
        <f t="shared" si="3"/>
        <v>171</v>
      </c>
      <c r="L26" s="39">
        <f t="shared" si="4"/>
        <v>353</v>
      </c>
      <c r="M26" s="36">
        <v>124</v>
      </c>
      <c r="N26" s="37">
        <f t="shared" si="5"/>
        <v>18</v>
      </c>
      <c r="O26" s="38">
        <f t="shared" si="6"/>
        <v>142</v>
      </c>
      <c r="P26" s="39">
        <f t="shared" si="7"/>
        <v>495</v>
      </c>
      <c r="Q26" s="36">
        <v>192</v>
      </c>
      <c r="R26" s="37">
        <f t="shared" si="8"/>
        <v>18</v>
      </c>
      <c r="S26" s="38">
        <f t="shared" si="9"/>
        <v>210</v>
      </c>
      <c r="T26" s="39">
        <f t="shared" si="10"/>
        <v>705</v>
      </c>
      <c r="U26" s="36">
        <v>182</v>
      </c>
      <c r="V26" s="37">
        <f t="shared" si="11"/>
        <v>18</v>
      </c>
      <c r="W26" s="38">
        <f t="shared" si="12"/>
        <v>200</v>
      </c>
      <c r="X26" s="39">
        <f t="shared" si="13"/>
        <v>905</v>
      </c>
      <c r="Y26" s="36">
        <v>138</v>
      </c>
      <c r="Z26" s="37">
        <f t="shared" si="14"/>
        <v>18</v>
      </c>
      <c r="AA26" s="38">
        <f t="shared" si="15"/>
        <v>156</v>
      </c>
      <c r="AB26" s="40">
        <f t="shared" si="16"/>
        <v>1061</v>
      </c>
      <c r="AC26" s="41">
        <f t="shared" si="17"/>
        <v>158.83333333333334</v>
      </c>
    </row>
    <row r="27" spans="1:29" ht="12.75">
      <c r="A27" s="32">
        <v>24</v>
      </c>
      <c r="B27" s="33" t="s">
        <v>135</v>
      </c>
      <c r="C27" s="33">
        <v>163</v>
      </c>
      <c r="D27" s="34">
        <v>33</v>
      </c>
      <c r="E27" s="35">
        <v>17</v>
      </c>
      <c r="F27" s="36">
        <v>112</v>
      </c>
      <c r="G27" s="37">
        <f t="shared" si="0"/>
        <v>33</v>
      </c>
      <c r="H27" s="38">
        <f t="shared" si="1"/>
        <v>145</v>
      </c>
      <c r="I27" s="36">
        <v>144</v>
      </c>
      <c r="J27" s="37">
        <f t="shared" si="2"/>
        <v>33</v>
      </c>
      <c r="K27" s="38">
        <f t="shared" si="3"/>
        <v>177</v>
      </c>
      <c r="L27" s="39">
        <f t="shared" si="4"/>
        <v>322</v>
      </c>
      <c r="M27" s="36">
        <v>185</v>
      </c>
      <c r="N27" s="37">
        <f t="shared" si="5"/>
        <v>33</v>
      </c>
      <c r="O27" s="38">
        <f t="shared" si="6"/>
        <v>218</v>
      </c>
      <c r="P27" s="39">
        <f t="shared" si="7"/>
        <v>540</v>
      </c>
      <c r="Q27" s="36">
        <v>148</v>
      </c>
      <c r="R27" s="37">
        <f t="shared" si="8"/>
        <v>33</v>
      </c>
      <c r="S27" s="38">
        <f t="shared" si="9"/>
        <v>181</v>
      </c>
      <c r="T27" s="39">
        <f t="shared" si="10"/>
        <v>721</v>
      </c>
      <c r="U27" s="36">
        <v>128</v>
      </c>
      <c r="V27" s="37">
        <f t="shared" si="11"/>
        <v>33</v>
      </c>
      <c r="W27" s="38">
        <f t="shared" si="12"/>
        <v>161</v>
      </c>
      <c r="X27" s="39">
        <f t="shared" si="13"/>
        <v>882</v>
      </c>
      <c r="Y27" s="36">
        <v>138</v>
      </c>
      <c r="Z27" s="37">
        <f t="shared" si="14"/>
        <v>33</v>
      </c>
      <c r="AA27" s="38">
        <f t="shared" si="15"/>
        <v>171</v>
      </c>
      <c r="AB27" s="40">
        <f t="shared" si="16"/>
        <v>1053</v>
      </c>
      <c r="AC27" s="41">
        <f t="shared" si="17"/>
        <v>142.5</v>
      </c>
    </row>
    <row r="28" spans="1:29" ht="12.75">
      <c r="A28" s="32">
        <v>25</v>
      </c>
      <c r="B28" s="33" t="s">
        <v>136</v>
      </c>
      <c r="C28" s="33">
        <v>178</v>
      </c>
      <c r="D28" s="34">
        <v>19</v>
      </c>
      <c r="E28" s="35">
        <v>4</v>
      </c>
      <c r="F28" s="36">
        <v>142</v>
      </c>
      <c r="G28" s="37">
        <f t="shared" si="0"/>
        <v>19</v>
      </c>
      <c r="H28" s="38">
        <f t="shared" si="1"/>
        <v>161</v>
      </c>
      <c r="I28" s="36">
        <v>149</v>
      </c>
      <c r="J28" s="37">
        <f t="shared" si="2"/>
        <v>19</v>
      </c>
      <c r="K28" s="38">
        <f t="shared" si="3"/>
        <v>168</v>
      </c>
      <c r="L28" s="39">
        <f t="shared" si="4"/>
        <v>329</v>
      </c>
      <c r="M28" s="36">
        <v>162</v>
      </c>
      <c r="N28" s="37">
        <f t="shared" si="5"/>
        <v>19</v>
      </c>
      <c r="O28" s="38">
        <f t="shared" si="6"/>
        <v>181</v>
      </c>
      <c r="P28" s="39">
        <f t="shared" si="7"/>
        <v>510</v>
      </c>
      <c r="Q28" s="36">
        <v>125</v>
      </c>
      <c r="R28" s="37">
        <f t="shared" si="8"/>
        <v>19</v>
      </c>
      <c r="S28" s="38">
        <f t="shared" si="9"/>
        <v>144</v>
      </c>
      <c r="T28" s="39">
        <f t="shared" si="10"/>
        <v>654</v>
      </c>
      <c r="U28" s="36">
        <v>185</v>
      </c>
      <c r="V28" s="37">
        <f t="shared" si="11"/>
        <v>19</v>
      </c>
      <c r="W28" s="38">
        <f t="shared" si="12"/>
        <v>204</v>
      </c>
      <c r="X28" s="39">
        <f t="shared" si="13"/>
        <v>858</v>
      </c>
      <c r="Y28" s="36">
        <v>173</v>
      </c>
      <c r="Z28" s="37">
        <f t="shared" si="14"/>
        <v>19</v>
      </c>
      <c r="AA28" s="38">
        <f t="shared" si="15"/>
        <v>192</v>
      </c>
      <c r="AB28" s="40">
        <f t="shared" si="16"/>
        <v>1050</v>
      </c>
      <c r="AC28" s="41">
        <f t="shared" si="17"/>
        <v>156</v>
      </c>
    </row>
    <row r="29" spans="1:29" ht="12.75">
      <c r="A29" s="32">
        <v>26</v>
      </c>
      <c r="B29" s="33" t="s">
        <v>137</v>
      </c>
      <c r="C29" s="33">
        <v>177</v>
      </c>
      <c r="D29" s="34">
        <v>20</v>
      </c>
      <c r="E29" s="35">
        <v>17</v>
      </c>
      <c r="F29" s="36">
        <v>115</v>
      </c>
      <c r="G29" s="37">
        <f t="shared" si="0"/>
        <v>20</v>
      </c>
      <c r="H29" s="38">
        <f t="shared" si="1"/>
        <v>135</v>
      </c>
      <c r="I29" s="36">
        <v>150</v>
      </c>
      <c r="J29" s="37">
        <f t="shared" si="2"/>
        <v>20</v>
      </c>
      <c r="K29" s="38">
        <f t="shared" si="3"/>
        <v>170</v>
      </c>
      <c r="L29" s="39">
        <f t="shared" si="4"/>
        <v>305</v>
      </c>
      <c r="M29" s="36">
        <v>152</v>
      </c>
      <c r="N29" s="37">
        <f t="shared" si="5"/>
        <v>20</v>
      </c>
      <c r="O29" s="38">
        <f t="shared" si="6"/>
        <v>172</v>
      </c>
      <c r="P29" s="39">
        <f t="shared" si="7"/>
        <v>477</v>
      </c>
      <c r="Q29" s="36">
        <v>180</v>
      </c>
      <c r="R29" s="37">
        <f t="shared" si="8"/>
        <v>20</v>
      </c>
      <c r="S29" s="38">
        <f t="shared" si="9"/>
        <v>200</v>
      </c>
      <c r="T29" s="39">
        <f t="shared" si="10"/>
        <v>677</v>
      </c>
      <c r="U29" s="36">
        <v>135</v>
      </c>
      <c r="V29" s="37">
        <f t="shared" si="11"/>
        <v>20</v>
      </c>
      <c r="W29" s="38">
        <f t="shared" si="12"/>
        <v>155</v>
      </c>
      <c r="X29" s="39">
        <f t="shared" si="13"/>
        <v>832</v>
      </c>
      <c r="Y29" s="36">
        <v>189</v>
      </c>
      <c r="Z29" s="37">
        <f t="shared" si="14"/>
        <v>20</v>
      </c>
      <c r="AA29" s="38">
        <f t="shared" si="15"/>
        <v>209</v>
      </c>
      <c r="AB29" s="40">
        <f t="shared" si="16"/>
        <v>1041</v>
      </c>
      <c r="AC29" s="41">
        <f t="shared" si="17"/>
        <v>153.5</v>
      </c>
    </row>
    <row r="30" spans="1:29" ht="12.75">
      <c r="A30" s="32">
        <v>27</v>
      </c>
      <c r="B30" s="33" t="s">
        <v>138</v>
      </c>
      <c r="C30" s="33">
        <v>164</v>
      </c>
      <c r="D30" s="34">
        <v>32</v>
      </c>
      <c r="E30" s="35">
        <v>14</v>
      </c>
      <c r="F30" s="36">
        <v>163</v>
      </c>
      <c r="G30" s="37">
        <f t="shared" si="0"/>
        <v>32</v>
      </c>
      <c r="H30" s="38">
        <f t="shared" si="1"/>
        <v>195</v>
      </c>
      <c r="I30" s="36">
        <v>158</v>
      </c>
      <c r="J30" s="37">
        <f t="shared" si="2"/>
        <v>32</v>
      </c>
      <c r="K30" s="38">
        <f t="shared" si="3"/>
        <v>190</v>
      </c>
      <c r="L30" s="39">
        <f t="shared" si="4"/>
        <v>385</v>
      </c>
      <c r="M30" s="36">
        <v>102</v>
      </c>
      <c r="N30" s="37">
        <f t="shared" si="5"/>
        <v>32</v>
      </c>
      <c r="O30" s="38">
        <f t="shared" si="6"/>
        <v>134</v>
      </c>
      <c r="P30" s="39">
        <f t="shared" si="7"/>
        <v>519</v>
      </c>
      <c r="Q30" s="36">
        <v>125</v>
      </c>
      <c r="R30" s="37">
        <f t="shared" si="8"/>
        <v>32</v>
      </c>
      <c r="S30" s="38">
        <f t="shared" si="9"/>
        <v>157</v>
      </c>
      <c r="T30" s="39">
        <f t="shared" si="10"/>
        <v>676</v>
      </c>
      <c r="U30" s="36">
        <v>174</v>
      </c>
      <c r="V30" s="37">
        <f t="shared" si="11"/>
        <v>32</v>
      </c>
      <c r="W30" s="38">
        <f t="shared" si="12"/>
        <v>206</v>
      </c>
      <c r="X30" s="39">
        <f t="shared" si="13"/>
        <v>882</v>
      </c>
      <c r="Y30" s="36">
        <v>124</v>
      </c>
      <c r="Z30" s="37">
        <f t="shared" si="14"/>
        <v>32</v>
      </c>
      <c r="AA30" s="38">
        <f t="shared" si="15"/>
        <v>156</v>
      </c>
      <c r="AB30" s="40">
        <f t="shared" si="16"/>
        <v>1038</v>
      </c>
      <c r="AC30" s="41">
        <f t="shared" si="17"/>
        <v>141</v>
      </c>
    </row>
    <row r="31" spans="1:29" ht="12.75">
      <c r="A31" s="32">
        <v>28</v>
      </c>
      <c r="B31" s="33" t="s">
        <v>139</v>
      </c>
      <c r="C31" s="33">
        <v>152</v>
      </c>
      <c r="D31" s="34">
        <v>43</v>
      </c>
      <c r="E31" s="35">
        <v>12</v>
      </c>
      <c r="F31" s="36">
        <v>99</v>
      </c>
      <c r="G31" s="37">
        <f t="shared" si="0"/>
        <v>43</v>
      </c>
      <c r="H31" s="38">
        <f t="shared" si="1"/>
        <v>142</v>
      </c>
      <c r="I31" s="36">
        <v>114</v>
      </c>
      <c r="J31" s="37">
        <f t="shared" si="2"/>
        <v>43</v>
      </c>
      <c r="K31" s="38">
        <f t="shared" si="3"/>
        <v>157</v>
      </c>
      <c r="L31" s="39">
        <f t="shared" si="4"/>
        <v>299</v>
      </c>
      <c r="M31" s="36">
        <v>136</v>
      </c>
      <c r="N31" s="37">
        <f t="shared" si="5"/>
        <v>43</v>
      </c>
      <c r="O31" s="38">
        <f t="shared" si="6"/>
        <v>179</v>
      </c>
      <c r="P31" s="39">
        <f t="shared" si="7"/>
        <v>478</v>
      </c>
      <c r="Q31" s="36">
        <v>141</v>
      </c>
      <c r="R31" s="37">
        <f t="shared" si="8"/>
        <v>43</v>
      </c>
      <c r="S31" s="38">
        <f t="shared" si="9"/>
        <v>184</v>
      </c>
      <c r="T31" s="39">
        <f t="shared" si="10"/>
        <v>662</v>
      </c>
      <c r="U31" s="36">
        <v>141</v>
      </c>
      <c r="V31" s="37">
        <f t="shared" si="11"/>
        <v>43</v>
      </c>
      <c r="W31" s="38">
        <f t="shared" si="12"/>
        <v>184</v>
      </c>
      <c r="X31" s="39">
        <f t="shared" si="13"/>
        <v>846</v>
      </c>
      <c r="Y31" s="36">
        <v>138</v>
      </c>
      <c r="Z31" s="37">
        <f t="shared" si="14"/>
        <v>43</v>
      </c>
      <c r="AA31" s="38">
        <f t="shared" si="15"/>
        <v>181</v>
      </c>
      <c r="AB31" s="40">
        <f t="shared" si="16"/>
        <v>1027</v>
      </c>
      <c r="AC31" s="41">
        <f t="shared" si="17"/>
        <v>128.16666666666666</v>
      </c>
    </row>
    <row r="32" spans="1:29" ht="12.75">
      <c r="A32" s="32">
        <v>29</v>
      </c>
      <c r="B32" s="33" t="s">
        <v>140</v>
      </c>
      <c r="C32" s="33">
        <v>170</v>
      </c>
      <c r="D32" s="34">
        <v>27</v>
      </c>
      <c r="E32" s="35">
        <v>2</v>
      </c>
      <c r="F32" s="36">
        <v>154</v>
      </c>
      <c r="G32" s="37">
        <f t="shared" si="0"/>
        <v>27</v>
      </c>
      <c r="H32" s="38">
        <f t="shared" si="1"/>
        <v>181</v>
      </c>
      <c r="I32" s="36">
        <v>146</v>
      </c>
      <c r="J32" s="37">
        <f t="shared" si="2"/>
        <v>27</v>
      </c>
      <c r="K32" s="38">
        <f t="shared" si="3"/>
        <v>173</v>
      </c>
      <c r="L32" s="39">
        <f t="shared" si="4"/>
        <v>354</v>
      </c>
      <c r="M32" s="36">
        <v>141</v>
      </c>
      <c r="N32" s="37">
        <f t="shared" si="5"/>
        <v>27</v>
      </c>
      <c r="O32" s="38">
        <f t="shared" si="6"/>
        <v>168</v>
      </c>
      <c r="P32" s="39">
        <f t="shared" si="7"/>
        <v>522</v>
      </c>
      <c r="Q32" s="36">
        <v>153</v>
      </c>
      <c r="R32" s="37">
        <f t="shared" si="8"/>
        <v>27</v>
      </c>
      <c r="S32" s="38">
        <f t="shared" si="9"/>
        <v>180</v>
      </c>
      <c r="T32" s="39">
        <f t="shared" si="10"/>
        <v>702</v>
      </c>
      <c r="U32" s="36">
        <v>121</v>
      </c>
      <c r="V32" s="37">
        <f t="shared" si="11"/>
        <v>27</v>
      </c>
      <c r="W32" s="38">
        <f t="shared" si="12"/>
        <v>148</v>
      </c>
      <c r="X32" s="39">
        <f t="shared" si="13"/>
        <v>850</v>
      </c>
      <c r="Y32" s="36">
        <v>149</v>
      </c>
      <c r="Z32" s="37">
        <f t="shared" si="14"/>
        <v>27</v>
      </c>
      <c r="AA32" s="38">
        <f t="shared" si="15"/>
        <v>176</v>
      </c>
      <c r="AB32" s="40">
        <f t="shared" si="16"/>
        <v>1026</v>
      </c>
      <c r="AC32" s="41">
        <f t="shared" si="17"/>
        <v>144</v>
      </c>
    </row>
    <row r="33" spans="1:29" ht="12.75">
      <c r="A33" s="32">
        <v>30</v>
      </c>
      <c r="B33" s="33" t="s">
        <v>141</v>
      </c>
      <c r="C33" s="33">
        <v>171</v>
      </c>
      <c r="D33" s="34">
        <v>26</v>
      </c>
      <c r="E33" s="35">
        <v>3</v>
      </c>
      <c r="F33" s="36">
        <v>141</v>
      </c>
      <c r="G33" s="37">
        <f t="shared" si="0"/>
        <v>26</v>
      </c>
      <c r="H33" s="38">
        <f t="shared" si="1"/>
        <v>167</v>
      </c>
      <c r="I33" s="36">
        <v>182</v>
      </c>
      <c r="J33" s="37">
        <f t="shared" si="2"/>
        <v>26</v>
      </c>
      <c r="K33" s="38">
        <f t="shared" si="3"/>
        <v>208</v>
      </c>
      <c r="L33" s="39">
        <f t="shared" si="4"/>
        <v>375</v>
      </c>
      <c r="M33" s="36">
        <v>139</v>
      </c>
      <c r="N33" s="37">
        <f t="shared" si="5"/>
        <v>26</v>
      </c>
      <c r="O33" s="38">
        <f t="shared" si="6"/>
        <v>165</v>
      </c>
      <c r="P33" s="39">
        <f t="shared" si="7"/>
        <v>540</v>
      </c>
      <c r="Q33" s="36">
        <v>150</v>
      </c>
      <c r="R33" s="37">
        <f t="shared" si="8"/>
        <v>26</v>
      </c>
      <c r="S33" s="38">
        <f t="shared" si="9"/>
        <v>176</v>
      </c>
      <c r="T33" s="39">
        <f t="shared" si="10"/>
        <v>716</v>
      </c>
      <c r="U33" s="36">
        <v>111</v>
      </c>
      <c r="V33" s="37">
        <f t="shared" si="11"/>
        <v>26</v>
      </c>
      <c r="W33" s="38">
        <f t="shared" si="12"/>
        <v>137</v>
      </c>
      <c r="X33" s="39">
        <f t="shared" si="13"/>
        <v>853</v>
      </c>
      <c r="Y33" s="36">
        <v>144</v>
      </c>
      <c r="Z33" s="37">
        <f t="shared" si="14"/>
        <v>26</v>
      </c>
      <c r="AA33" s="38">
        <f t="shared" si="15"/>
        <v>170</v>
      </c>
      <c r="AB33" s="40">
        <f t="shared" si="16"/>
        <v>1023</v>
      </c>
      <c r="AC33" s="41">
        <f t="shared" si="17"/>
        <v>144.5</v>
      </c>
    </row>
    <row r="34" spans="1:29" ht="12.75">
      <c r="A34" s="32">
        <v>31</v>
      </c>
      <c r="B34" s="33" t="s">
        <v>142</v>
      </c>
      <c r="C34" s="33">
        <v>157</v>
      </c>
      <c r="D34" s="34">
        <v>38</v>
      </c>
      <c r="E34" s="35">
        <v>9</v>
      </c>
      <c r="F34" s="36">
        <v>135</v>
      </c>
      <c r="G34" s="37">
        <f t="shared" si="0"/>
        <v>38</v>
      </c>
      <c r="H34" s="38">
        <f t="shared" si="1"/>
        <v>173</v>
      </c>
      <c r="I34" s="36">
        <v>115</v>
      </c>
      <c r="J34" s="37">
        <f t="shared" si="2"/>
        <v>38</v>
      </c>
      <c r="K34" s="38">
        <f t="shared" si="3"/>
        <v>153</v>
      </c>
      <c r="L34" s="39">
        <f t="shared" si="4"/>
        <v>326</v>
      </c>
      <c r="M34" s="36">
        <v>151</v>
      </c>
      <c r="N34" s="37">
        <f t="shared" si="5"/>
        <v>38</v>
      </c>
      <c r="O34" s="38">
        <f t="shared" si="6"/>
        <v>189</v>
      </c>
      <c r="P34" s="39">
        <f t="shared" si="7"/>
        <v>515</v>
      </c>
      <c r="Q34" s="36">
        <v>121</v>
      </c>
      <c r="R34" s="37">
        <f t="shared" si="8"/>
        <v>38</v>
      </c>
      <c r="S34" s="38">
        <f t="shared" si="9"/>
        <v>159</v>
      </c>
      <c r="T34" s="39">
        <f t="shared" si="10"/>
        <v>674</v>
      </c>
      <c r="U34" s="36">
        <v>129</v>
      </c>
      <c r="V34" s="37">
        <f t="shared" si="11"/>
        <v>38</v>
      </c>
      <c r="W34" s="38">
        <f t="shared" si="12"/>
        <v>167</v>
      </c>
      <c r="X34" s="39">
        <f t="shared" si="13"/>
        <v>841</v>
      </c>
      <c r="Y34" s="36">
        <v>141</v>
      </c>
      <c r="Z34" s="37">
        <f t="shared" si="14"/>
        <v>38</v>
      </c>
      <c r="AA34" s="38">
        <f t="shared" si="15"/>
        <v>179</v>
      </c>
      <c r="AB34" s="40">
        <f t="shared" si="16"/>
        <v>1020</v>
      </c>
      <c r="AC34" s="41">
        <f t="shared" si="17"/>
        <v>132</v>
      </c>
    </row>
    <row r="35" spans="1:29" ht="12.75">
      <c r="A35" s="32">
        <v>32</v>
      </c>
      <c r="B35" s="33" t="s">
        <v>143</v>
      </c>
      <c r="C35" s="33">
        <v>132</v>
      </c>
      <c r="D35" s="34">
        <v>61</v>
      </c>
      <c r="E35" s="35">
        <v>2</v>
      </c>
      <c r="F35" s="36">
        <v>120</v>
      </c>
      <c r="G35" s="37">
        <f t="shared" si="0"/>
        <v>61</v>
      </c>
      <c r="H35" s="38">
        <f t="shared" si="1"/>
        <v>181</v>
      </c>
      <c r="I35" s="36">
        <v>125</v>
      </c>
      <c r="J35" s="37">
        <f t="shared" si="2"/>
        <v>61</v>
      </c>
      <c r="K35" s="38">
        <f t="shared" si="3"/>
        <v>186</v>
      </c>
      <c r="L35" s="39">
        <f t="shared" si="4"/>
        <v>367</v>
      </c>
      <c r="M35" s="36">
        <v>118</v>
      </c>
      <c r="N35" s="37">
        <f t="shared" si="5"/>
        <v>61</v>
      </c>
      <c r="O35" s="38">
        <f t="shared" si="6"/>
        <v>179</v>
      </c>
      <c r="P35" s="39">
        <f t="shared" si="7"/>
        <v>546</v>
      </c>
      <c r="Q35" s="36">
        <v>107</v>
      </c>
      <c r="R35" s="37">
        <f t="shared" si="8"/>
        <v>61</v>
      </c>
      <c r="S35" s="38">
        <f t="shared" si="9"/>
        <v>168</v>
      </c>
      <c r="T35" s="39">
        <f t="shared" si="10"/>
        <v>714</v>
      </c>
      <c r="U35" s="36">
        <v>88</v>
      </c>
      <c r="V35" s="37">
        <f t="shared" si="11"/>
        <v>61</v>
      </c>
      <c r="W35" s="38">
        <f t="shared" si="12"/>
        <v>149</v>
      </c>
      <c r="X35" s="39">
        <f t="shared" si="13"/>
        <v>863</v>
      </c>
      <c r="Y35" s="36">
        <v>94</v>
      </c>
      <c r="Z35" s="37">
        <f t="shared" si="14"/>
        <v>61</v>
      </c>
      <c r="AA35" s="38">
        <f t="shared" si="15"/>
        <v>155</v>
      </c>
      <c r="AB35" s="40">
        <f t="shared" si="16"/>
        <v>1018</v>
      </c>
      <c r="AC35" s="41">
        <f t="shared" si="17"/>
        <v>108.66666666666667</v>
      </c>
    </row>
    <row r="36" spans="1:29" ht="12.75">
      <c r="A36" s="32">
        <v>33</v>
      </c>
      <c r="B36" s="33" t="s">
        <v>144</v>
      </c>
      <c r="C36" s="33">
        <v>147</v>
      </c>
      <c r="D36" s="34">
        <v>47</v>
      </c>
      <c r="E36" s="35">
        <v>23</v>
      </c>
      <c r="F36" s="36">
        <v>114</v>
      </c>
      <c r="G36" s="37">
        <f t="shared" si="0"/>
        <v>47</v>
      </c>
      <c r="H36" s="38">
        <f t="shared" si="1"/>
        <v>161</v>
      </c>
      <c r="I36" s="36">
        <v>147</v>
      </c>
      <c r="J36" s="37">
        <f t="shared" si="2"/>
        <v>47</v>
      </c>
      <c r="K36" s="38">
        <f t="shared" si="3"/>
        <v>194</v>
      </c>
      <c r="L36" s="39">
        <f t="shared" si="4"/>
        <v>355</v>
      </c>
      <c r="M36" s="36">
        <v>112</v>
      </c>
      <c r="N36" s="37">
        <f t="shared" si="5"/>
        <v>47</v>
      </c>
      <c r="O36" s="38">
        <f t="shared" si="6"/>
        <v>159</v>
      </c>
      <c r="P36" s="39">
        <f t="shared" si="7"/>
        <v>514</v>
      </c>
      <c r="Q36" s="36">
        <v>126</v>
      </c>
      <c r="R36" s="37">
        <f t="shared" si="8"/>
        <v>47</v>
      </c>
      <c r="S36" s="38">
        <f t="shared" si="9"/>
        <v>173</v>
      </c>
      <c r="T36" s="39">
        <f t="shared" si="10"/>
        <v>687</v>
      </c>
      <c r="U36" s="36">
        <v>102</v>
      </c>
      <c r="V36" s="37">
        <f t="shared" si="11"/>
        <v>47</v>
      </c>
      <c r="W36" s="38">
        <f t="shared" si="12"/>
        <v>149</v>
      </c>
      <c r="X36" s="39">
        <f t="shared" si="13"/>
        <v>836</v>
      </c>
      <c r="Y36" s="36">
        <v>124</v>
      </c>
      <c r="Z36" s="37">
        <f t="shared" si="14"/>
        <v>47</v>
      </c>
      <c r="AA36" s="38">
        <f t="shared" si="15"/>
        <v>171</v>
      </c>
      <c r="AB36" s="40">
        <f t="shared" si="16"/>
        <v>1007</v>
      </c>
      <c r="AC36" s="41">
        <f t="shared" si="17"/>
        <v>120.83333333333333</v>
      </c>
    </row>
    <row r="37" spans="1:29" ht="12.75">
      <c r="A37" s="32">
        <v>34</v>
      </c>
      <c r="B37" s="33" t="s">
        <v>145</v>
      </c>
      <c r="C37" s="33">
        <v>159</v>
      </c>
      <c r="D37" s="34">
        <v>36</v>
      </c>
      <c r="E37" s="35">
        <v>18</v>
      </c>
      <c r="F37" s="36">
        <v>167</v>
      </c>
      <c r="G37" s="37">
        <f t="shared" si="0"/>
        <v>36</v>
      </c>
      <c r="H37" s="38">
        <f t="shared" si="1"/>
        <v>203</v>
      </c>
      <c r="I37" s="36">
        <v>118</v>
      </c>
      <c r="J37" s="37">
        <f t="shared" si="2"/>
        <v>36</v>
      </c>
      <c r="K37" s="38">
        <f t="shared" si="3"/>
        <v>154</v>
      </c>
      <c r="L37" s="39">
        <f t="shared" si="4"/>
        <v>357</v>
      </c>
      <c r="M37" s="36">
        <v>146</v>
      </c>
      <c r="N37" s="37">
        <f t="shared" si="5"/>
        <v>36</v>
      </c>
      <c r="O37" s="38">
        <f t="shared" si="6"/>
        <v>182</v>
      </c>
      <c r="P37" s="39">
        <f t="shared" si="7"/>
        <v>539</v>
      </c>
      <c r="Q37" s="36">
        <v>121</v>
      </c>
      <c r="R37" s="37">
        <f t="shared" si="8"/>
        <v>36</v>
      </c>
      <c r="S37" s="38">
        <f t="shared" si="9"/>
        <v>157</v>
      </c>
      <c r="T37" s="39">
        <f t="shared" si="10"/>
        <v>696</v>
      </c>
      <c r="U37" s="36">
        <v>86</v>
      </c>
      <c r="V37" s="37">
        <f t="shared" si="11"/>
        <v>36</v>
      </c>
      <c r="W37" s="38">
        <f t="shared" si="12"/>
        <v>122</v>
      </c>
      <c r="X37" s="39">
        <f t="shared" si="13"/>
        <v>818</v>
      </c>
      <c r="Y37" s="36">
        <v>123</v>
      </c>
      <c r="Z37" s="37">
        <f t="shared" si="14"/>
        <v>36</v>
      </c>
      <c r="AA37" s="38">
        <f t="shared" si="15"/>
        <v>159</v>
      </c>
      <c r="AB37" s="40">
        <f t="shared" si="16"/>
        <v>977</v>
      </c>
      <c r="AC37" s="41">
        <f t="shared" si="17"/>
        <v>126.83333333333333</v>
      </c>
    </row>
    <row r="38" spans="1:29" ht="12.75">
      <c r="A38" s="32">
        <v>35</v>
      </c>
      <c r="B38" s="33" t="s">
        <v>146</v>
      </c>
      <c r="C38" s="33">
        <v>184</v>
      </c>
      <c r="D38" s="34">
        <v>14</v>
      </c>
      <c r="E38" s="35">
        <v>5</v>
      </c>
      <c r="F38" s="36">
        <v>184</v>
      </c>
      <c r="G38" s="37">
        <f t="shared" si="0"/>
        <v>14</v>
      </c>
      <c r="H38" s="38">
        <f t="shared" si="1"/>
        <v>198</v>
      </c>
      <c r="I38" s="36">
        <v>140</v>
      </c>
      <c r="J38" s="37">
        <f t="shared" si="2"/>
        <v>14</v>
      </c>
      <c r="K38" s="38">
        <f t="shared" si="3"/>
        <v>154</v>
      </c>
      <c r="L38" s="39">
        <f t="shared" si="4"/>
        <v>352</v>
      </c>
      <c r="M38" s="36">
        <v>158</v>
      </c>
      <c r="N38" s="37">
        <f t="shared" si="5"/>
        <v>14</v>
      </c>
      <c r="O38" s="38">
        <f t="shared" si="6"/>
        <v>172</v>
      </c>
      <c r="P38" s="39">
        <f t="shared" si="7"/>
        <v>524</v>
      </c>
      <c r="Q38" s="36">
        <v>148</v>
      </c>
      <c r="R38" s="37">
        <f t="shared" si="8"/>
        <v>14</v>
      </c>
      <c r="S38" s="38">
        <f t="shared" si="9"/>
        <v>162</v>
      </c>
      <c r="T38" s="39">
        <f t="shared" si="10"/>
        <v>686</v>
      </c>
      <c r="U38" s="36">
        <v>140</v>
      </c>
      <c r="V38" s="37">
        <f t="shared" si="11"/>
        <v>14</v>
      </c>
      <c r="W38" s="38">
        <f t="shared" si="12"/>
        <v>154</v>
      </c>
      <c r="X38" s="39">
        <f t="shared" si="13"/>
        <v>840</v>
      </c>
      <c r="Y38" s="36">
        <v>113</v>
      </c>
      <c r="Z38" s="37">
        <f t="shared" si="14"/>
        <v>14</v>
      </c>
      <c r="AA38" s="38">
        <f t="shared" si="15"/>
        <v>127</v>
      </c>
      <c r="AB38" s="40">
        <f t="shared" si="16"/>
        <v>967</v>
      </c>
      <c r="AC38" s="41">
        <f t="shared" si="17"/>
        <v>147.16666666666666</v>
      </c>
    </row>
    <row r="39" spans="1:29" ht="12.75">
      <c r="A39" s="32">
        <v>36</v>
      </c>
      <c r="B39" s="33" t="s">
        <v>147</v>
      </c>
      <c r="C39" s="33">
        <v>168</v>
      </c>
      <c r="D39" s="34">
        <v>28</v>
      </c>
      <c r="E39" s="35">
        <v>17</v>
      </c>
      <c r="F39" s="36">
        <v>146</v>
      </c>
      <c r="G39" s="37">
        <f t="shared" si="0"/>
        <v>28</v>
      </c>
      <c r="H39" s="38">
        <f t="shared" si="1"/>
        <v>174</v>
      </c>
      <c r="I39" s="36">
        <v>137</v>
      </c>
      <c r="J39" s="37">
        <f t="shared" si="2"/>
        <v>28</v>
      </c>
      <c r="K39" s="38">
        <f t="shared" si="3"/>
        <v>165</v>
      </c>
      <c r="L39" s="39">
        <f t="shared" si="4"/>
        <v>339</v>
      </c>
      <c r="M39" s="36">
        <v>133</v>
      </c>
      <c r="N39" s="37">
        <f t="shared" si="5"/>
        <v>28</v>
      </c>
      <c r="O39" s="38">
        <f t="shared" si="6"/>
        <v>161</v>
      </c>
      <c r="P39" s="39">
        <f t="shared" si="7"/>
        <v>500</v>
      </c>
      <c r="Q39" s="36">
        <v>121</v>
      </c>
      <c r="R39" s="37">
        <f t="shared" si="8"/>
        <v>28</v>
      </c>
      <c r="S39" s="38">
        <f t="shared" si="9"/>
        <v>149</v>
      </c>
      <c r="T39" s="39">
        <f t="shared" si="10"/>
        <v>649</v>
      </c>
      <c r="U39" s="36">
        <v>123</v>
      </c>
      <c r="V39" s="37">
        <f t="shared" si="11"/>
        <v>28</v>
      </c>
      <c r="W39" s="38">
        <f t="shared" si="12"/>
        <v>151</v>
      </c>
      <c r="X39" s="39">
        <f t="shared" si="13"/>
        <v>800</v>
      </c>
      <c r="Y39" s="36">
        <v>136</v>
      </c>
      <c r="Z39" s="37">
        <f t="shared" si="14"/>
        <v>28</v>
      </c>
      <c r="AA39" s="38">
        <f t="shared" si="15"/>
        <v>164</v>
      </c>
      <c r="AB39" s="40">
        <f t="shared" si="16"/>
        <v>964</v>
      </c>
      <c r="AC39" s="41">
        <f t="shared" si="17"/>
        <v>132.66666666666666</v>
      </c>
    </row>
    <row r="40" spans="1:29" ht="12.75">
      <c r="A40" s="32">
        <v>37</v>
      </c>
      <c r="B40" s="33" t="s">
        <v>148</v>
      </c>
      <c r="C40" s="33">
        <v>176</v>
      </c>
      <c r="D40" s="34">
        <v>21</v>
      </c>
      <c r="E40" s="35">
        <v>4</v>
      </c>
      <c r="F40" s="36">
        <v>124</v>
      </c>
      <c r="G40" s="37">
        <f t="shared" si="0"/>
        <v>21</v>
      </c>
      <c r="H40" s="38">
        <f t="shared" si="1"/>
        <v>145</v>
      </c>
      <c r="I40" s="36">
        <v>170</v>
      </c>
      <c r="J40" s="37">
        <f t="shared" si="2"/>
        <v>21</v>
      </c>
      <c r="K40" s="38">
        <f t="shared" si="3"/>
        <v>191</v>
      </c>
      <c r="L40" s="39">
        <f t="shared" si="4"/>
        <v>336</v>
      </c>
      <c r="M40" s="36">
        <v>135</v>
      </c>
      <c r="N40" s="37">
        <f t="shared" si="5"/>
        <v>21</v>
      </c>
      <c r="O40" s="38">
        <f t="shared" si="6"/>
        <v>156</v>
      </c>
      <c r="P40" s="39">
        <f t="shared" si="7"/>
        <v>492</v>
      </c>
      <c r="Q40" s="36">
        <v>168</v>
      </c>
      <c r="R40" s="37">
        <f t="shared" si="8"/>
        <v>21</v>
      </c>
      <c r="S40" s="38">
        <f t="shared" si="9"/>
        <v>189</v>
      </c>
      <c r="T40" s="39">
        <f t="shared" si="10"/>
        <v>681</v>
      </c>
      <c r="U40" s="36">
        <v>111</v>
      </c>
      <c r="V40" s="37">
        <f t="shared" si="11"/>
        <v>21</v>
      </c>
      <c r="W40" s="38">
        <f t="shared" si="12"/>
        <v>132</v>
      </c>
      <c r="X40" s="39">
        <f t="shared" si="13"/>
        <v>813</v>
      </c>
      <c r="Y40" s="36">
        <v>108</v>
      </c>
      <c r="Z40" s="37">
        <f t="shared" si="14"/>
        <v>21</v>
      </c>
      <c r="AA40" s="38">
        <f t="shared" si="15"/>
        <v>129</v>
      </c>
      <c r="AB40" s="40">
        <f t="shared" si="16"/>
        <v>942</v>
      </c>
      <c r="AC40" s="41">
        <f t="shared" si="17"/>
        <v>136</v>
      </c>
    </row>
  </sheetData>
  <sheetProtection selectLockedCells="1" selectUnlockedCells="1"/>
  <mergeCells count="3">
    <mergeCell ref="A1:B1"/>
    <mergeCell ref="F1:Y1"/>
    <mergeCell ref="Z1:AC1"/>
  </mergeCells>
  <printOptions/>
  <pageMargins left="0.75" right="0.75" top="1" bottom="1" header="0.5118055555555555" footer="0.5118055555555555"/>
  <pageSetup horizontalDpi="300" verticalDpi="300"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0"/>
  <sheetViews>
    <sheetView zoomScalePageLayoutView="0" workbookViewId="0" topLeftCell="A1">
      <selection activeCell="J46" sqref="J46"/>
    </sheetView>
  </sheetViews>
  <sheetFormatPr defaultColWidth="9.140625" defaultRowHeight="12.75"/>
  <cols>
    <col min="1" max="1" width="5.57421875" style="11" customWidth="1"/>
    <col min="2" max="2" width="27.140625" style="12" customWidth="1"/>
    <col min="3" max="3" width="6.57421875" style="12" customWidth="1"/>
    <col min="4" max="6" width="9.57421875" style="12" customWidth="1"/>
    <col min="7" max="8" width="11.140625" style="12" customWidth="1"/>
    <col min="9" max="16384" width="9.140625" style="12" customWidth="1"/>
  </cols>
  <sheetData>
    <row r="1" spans="1:8" ht="15">
      <c r="A1" s="64" t="s">
        <v>149</v>
      </c>
      <c r="B1" s="64"/>
      <c r="D1" s="65"/>
      <c r="E1" s="65"/>
      <c r="F1" s="65"/>
      <c r="G1" s="66"/>
      <c r="H1" s="66"/>
    </row>
    <row r="3" spans="1:8" s="16" customFormat="1" ht="15">
      <c r="A3" s="13" t="s">
        <v>56</v>
      </c>
      <c r="B3" s="14" t="s">
        <v>57</v>
      </c>
      <c r="C3" s="14" t="s">
        <v>58</v>
      </c>
      <c r="D3" s="14" t="s">
        <v>59</v>
      </c>
      <c r="E3" s="14" t="s">
        <v>60</v>
      </c>
      <c r="F3" s="14" t="s">
        <v>61</v>
      </c>
      <c r="G3" s="14" t="s">
        <v>65</v>
      </c>
      <c r="H3" s="14" t="s">
        <v>66</v>
      </c>
    </row>
    <row r="4" spans="1:8" ht="15">
      <c r="A4" s="24">
        <v>1</v>
      </c>
      <c r="B4" s="18" t="s">
        <v>44</v>
      </c>
      <c r="C4" s="19">
        <v>13</v>
      </c>
      <c r="D4" s="17">
        <v>218</v>
      </c>
      <c r="E4" s="17">
        <v>209</v>
      </c>
      <c r="F4" s="17">
        <v>206</v>
      </c>
      <c r="G4" s="20">
        <f aca="true" t="shared" si="0" ref="G4:G9">SUM(D4:F4)</f>
        <v>633</v>
      </c>
      <c r="H4" s="21">
        <f aca="true" t="shared" si="1" ref="H4:H9">AVERAGE(D4:F4)</f>
        <v>211</v>
      </c>
    </row>
    <row r="5" spans="1:8" ht="15">
      <c r="A5" s="24">
        <v>2</v>
      </c>
      <c r="B5" s="18" t="s">
        <v>37</v>
      </c>
      <c r="C5" s="19">
        <v>13</v>
      </c>
      <c r="D5" s="17">
        <v>233</v>
      </c>
      <c r="E5" s="17">
        <v>165</v>
      </c>
      <c r="F5" s="17">
        <v>167</v>
      </c>
      <c r="G5" s="20">
        <f t="shared" si="0"/>
        <v>565</v>
      </c>
      <c r="H5" s="21">
        <f t="shared" si="1"/>
        <v>188.33333333333334</v>
      </c>
    </row>
    <row r="6" spans="1:8" ht="15">
      <c r="A6" s="24">
        <v>3</v>
      </c>
      <c r="B6" s="18" t="s">
        <v>146</v>
      </c>
      <c r="C6" s="19">
        <v>5</v>
      </c>
      <c r="D6" s="17">
        <v>184</v>
      </c>
      <c r="E6" s="17">
        <v>140</v>
      </c>
      <c r="F6" s="17">
        <v>158</v>
      </c>
      <c r="G6" s="20">
        <f t="shared" si="0"/>
        <v>482</v>
      </c>
      <c r="H6" s="21">
        <f t="shared" si="1"/>
        <v>160.66666666666666</v>
      </c>
    </row>
    <row r="7" spans="1:8" ht="15">
      <c r="A7" s="24">
        <v>4</v>
      </c>
      <c r="B7" s="18" t="s">
        <v>148</v>
      </c>
      <c r="C7" s="19">
        <v>4</v>
      </c>
      <c r="D7" s="17">
        <v>124</v>
      </c>
      <c r="E7" s="17">
        <v>170</v>
      </c>
      <c r="F7" s="17">
        <v>135</v>
      </c>
      <c r="G7" s="20">
        <f t="shared" si="0"/>
        <v>429</v>
      </c>
      <c r="H7" s="21">
        <f t="shared" si="1"/>
        <v>143</v>
      </c>
    </row>
    <row r="8" spans="1:8" ht="15">
      <c r="A8" s="24">
        <v>5</v>
      </c>
      <c r="B8" s="18" t="s">
        <v>147</v>
      </c>
      <c r="C8" s="19">
        <v>17</v>
      </c>
      <c r="D8" s="17">
        <v>146</v>
      </c>
      <c r="E8" s="17">
        <v>137</v>
      </c>
      <c r="F8" s="17">
        <v>133</v>
      </c>
      <c r="G8" s="20">
        <f t="shared" si="0"/>
        <v>416</v>
      </c>
      <c r="H8" s="21">
        <f t="shared" si="1"/>
        <v>138.66666666666666</v>
      </c>
    </row>
    <row r="9" spans="1:8" ht="15">
      <c r="A9" s="24">
        <v>6</v>
      </c>
      <c r="B9" s="18" t="s">
        <v>45</v>
      </c>
      <c r="C9" s="19">
        <v>1</v>
      </c>
      <c r="D9" s="17">
        <v>111</v>
      </c>
      <c r="E9" s="17">
        <v>158</v>
      </c>
      <c r="F9" s="17">
        <v>110</v>
      </c>
      <c r="G9" s="20">
        <f t="shared" si="0"/>
        <v>379</v>
      </c>
      <c r="H9" s="21">
        <f t="shared" si="1"/>
        <v>126.33333333333333</v>
      </c>
    </row>
    <row r="12" ht="15">
      <c r="B12" s="12" t="s">
        <v>150</v>
      </c>
    </row>
    <row r="14" spans="1:8" ht="15.75">
      <c r="A14" s="13" t="s">
        <v>56</v>
      </c>
      <c r="B14" s="14" t="s">
        <v>57</v>
      </c>
      <c r="C14" s="14" t="s">
        <v>58</v>
      </c>
      <c r="D14" s="14" t="s">
        <v>59</v>
      </c>
      <c r="E14" s="14" t="s">
        <v>60</v>
      </c>
      <c r="F14" s="14" t="s">
        <v>61</v>
      </c>
      <c r="G14" s="14" t="s">
        <v>65</v>
      </c>
      <c r="H14" s="14" t="s">
        <v>66</v>
      </c>
    </row>
    <row r="15" spans="1:8" ht="15">
      <c r="A15" s="24">
        <v>1</v>
      </c>
      <c r="B15" s="18" t="s">
        <v>32</v>
      </c>
      <c r="C15" s="25">
        <v>3</v>
      </c>
      <c r="D15" s="17">
        <v>221</v>
      </c>
      <c r="E15" s="17">
        <v>122</v>
      </c>
      <c r="F15" s="17">
        <v>186</v>
      </c>
      <c r="G15" s="20">
        <f>SUM(D15:F15)</f>
        <v>529</v>
      </c>
      <c r="H15" s="21">
        <f>AVERAGE(D15:F15)</f>
        <v>176.33333333333334</v>
      </c>
    </row>
    <row r="16" spans="1:8" ht="15">
      <c r="A16" s="24">
        <v>2</v>
      </c>
      <c r="B16" s="18" t="s">
        <v>103</v>
      </c>
      <c r="C16" s="25">
        <v>15</v>
      </c>
      <c r="D16" s="17">
        <v>167</v>
      </c>
      <c r="E16" s="17">
        <v>190</v>
      </c>
      <c r="F16" s="17">
        <v>124</v>
      </c>
      <c r="G16" s="20">
        <f>SUM(D16:F16)</f>
        <v>481</v>
      </c>
      <c r="H16" s="21">
        <f>AVERAGE(D16:F16)</f>
        <v>160.33333333333334</v>
      </c>
    </row>
    <row r="17" spans="1:8" ht="15">
      <c r="A17" s="24">
        <v>3</v>
      </c>
      <c r="B17" s="18" t="s">
        <v>140</v>
      </c>
      <c r="C17" s="25">
        <v>2</v>
      </c>
      <c r="D17" s="17">
        <v>154</v>
      </c>
      <c r="E17" s="17">
        <v>146</v>
      </c>
      <c r="F17" s="17">
        <v>141</v>
      </c>
      <c r="G17" s="20">
        <f>SUM(D17:F17)</f>
        <v>441</v>
      </c>
      <c r="H17" s="21">
        <f>AVERAGE(D17:F17)</f>
        <v>147</v>
      </c>
    </row>
    <row r="18" spans="1:8" ht="15">
      <c r="A18" s="24">
        <v>4</v>
      </c>
      <c r="B18" s="18" t="s">
        <v>34</v>
      </c>
      <c r="C18" s="25">
        <v>23</v>
      </c>
      <c r="D18" s="17">
        <v>151</v>
      </c>
      <c r="E18" s="17">
        <v>130</v>
      </c>
      <c r="F18" s="17">
        <v>159</v>
      </c>
      <c r="G18" s="20">
        <f>SUM(D18:F18)</f>
        <v>440</v>
      </c>
      <c r="H18" s="21">
        <f>AVERAGE(D18:F18)</f>
        <v>146.66666666666666</v>
      </c>
    </row>
    <row r="19" spans="1:8" ht="15">
      <c r="A19" s="24">
        <v>5</v>
      </c>
      <c r="B19" s="18" t="s">
        <v>125</v>
      </c>
      <c r="C19" s="25">
        <v>10</v>
      </c>
      <c r="D19" s="17">
        <v>143</v>
      </c>
      <c r="E19" s="17">
        <v>139</v>
      </c>
      <c r="F19" s="17">
        <v>133</v>
      </c>
      <c r="G19" s="20">
        <f>SUM(D19:F19)</f>
        <v>415</v>
      </c>
      <c r="H19" s="21">
        <f>AVERAGE(D19:F19)</f>
        <v>138.33333333333334</v>
      </c>
    </row>
    <row r="21" spans="1:8" ht="15">
      <c r="A21" s="64" t="s">
        <v>151</v>
      </c>
      <c r="B21" s="64"/>
      <c r="D21" s="65"/>
      <c r="E21" s="65"/>
      <c r="F21" s="65"/>
      <c r="G21" s="66"/>
      <c r="H21" s="66"/>
    </row>
    <row r="23" spans="1:8" ht="15.75">
      <c r="A23" s="13" t="s">
        <v>56</v>
      </c>
      <c r="B23" s="14" t="s">
        <v>57</v>
      </c>
      <c r="C23" s="14" t="s">
        <v>58</v>
      </c>
      <c r="D23" s="14" t="s">
        <v>59</v>
      </c>
      <c r="E23" s="14" t="s">
        <v>60</v>
      </c>
      <c r="F23" s="14" t="s">
        <v>61</v>
      </c>
      <c r="G23" s="14" t="s">
        <v>65</v>
      </c>
      <c r="H23" s="14" t="s">
        <v>66</v>
      </c>
    </row>
    <row r="24" spans="1:8" ht="15">
      <c r="A24" s="24">
        <v>1</v>
      </c>
      <c r="B24" s="18" t="s">
        <v>7</v>
      </c>
      <c r="C24" s="19">
        <v>12</v>
      </c>
      <c r="D24" s="17">
        <v>192</v>
      </c>
      <c r="E24" s="17">
        <v>204</v>
      </c>
      <c r="F24" s="17">
        <v>192</v>
      </c>
      <c r="G24" s="20">
        <f aca="true" t="shared" si="2" ref="G24:G38">SUM(D24:F24)</f>
        <v>588</v>
      </c>
      <c r="H24" s="21">
        <f aca="true" t="shared" si="3" ref="H24:H38">AVERAGE(D24:F24)</f>
        <v>196</v>
      </c>
    </row>
    <row r="25" spans="1:8" ht="15">
      <c r="A25" s="24">
        <v>2</v>
      </c>
      <c r="B25" s="18" t="s">
        <v>47</v>
      </c>
      <c r="C25" s="19">
        <v>3</v>
      </c>
      <c r="D25" s="17">
        <v>170</v>
      </c>
      <c r="E25" s="17">
        <v>190</v>
      </c>
      <c r="F25" s="17">
        <v>212</v>
      </c>
      <c r="G25" s="20">
        <f t="shared" si="2"/>
        <v>572</v>
      </c>
      <c r="H25" s="21">
        <f t="shared" si="3"/>
        <v>190.66666666666666</v>
      </c>
    </row>
    <row r="26" spans="1:8" ht="15">
      <c r="A26" s="24">
        <v>3</v>
      </c>
      <c r="B26" s="18" t="s">
        <v>49</v>
      </c>
      <c r="C26" s="19">
        <v>10</v>
      </c>
      <c r="D26" s="17">
        <v>161</v>
      </c>
      <c r="E26" s="17">
        <v>223</v>
      </c>
      <c r="F26" s="17">
        <v>168</v>
      </c>
      <c r="G26" s="20">
        <f t="shared" si="2"/>
        <v>552</v>
      </c>
      <c r="H26" s="21">
        <f t="shared" si="3"/>
        <v>184</v>
      </c>
    </row>
    <row r="27" spans="1:8" ht="15">
      <c r="A27" s="24">
        <v>4</v>
      </c>
      <c r="B27" s="18" t="s">
        <v>18</v>
      </c>
      <c r="C27" s="19">
        <v>23</v>
      </c>
      <c r="D27" s="17">
        <v>192</v>
      </c>
      <c r="E27" s="17">
        <v>199</v>
      </c>
      <c r="F27" s="17">
        <v>154</v>
      </c>
      <c r="G27" s="20">
        <f t="shared" si="2"/>
        <v>545</v>
      </c>
      <c r="H27" s="21">
        <f t="shared" si="3"/>
        <v>181.66666666666666</v>
      </c>
    </row>
    <row r="28" spans="1:8" ht="15">
      <c r="A28" s="24">
        <v>5</v>
      </c>
      <c r="B28" s="18" t="s">
        <v>127</v>
      </c>
      <c r="C28" s="19">
        <v>16</v>
      </c>
      <c r="D28" s="17">
        <v>195</v>
      </c>
      <c r="E28" s="17">
        <v>181</v>
      </c>
      <c r="F28" s="17">
        <v>162</v>
      </c>
      <c r="G28" s="20">
        <f t="shared" si="2"/>
        <v>538</v>
      </c>
      <c r="H28" s="21">
        <f t="shared" si="3"/>
        <v>179.33333333333334</v>
      </c>
    </row>
    <row r="29" spans="1:8" ht="15">
      <c r="A29" s="24">
        <v>6</v>
      </c>
      <c r="B29" s="18" t="s">
        <v>46</v>
      </c>
      <c r="C29" s="19">
        <v>10</v>
      </c>
      <c r="D29" s="17">
        <v>163</v>
      </c>
      <c r="E29" s="17">
        <v>186</v>
      </c>
      <c r="F29" s="17">
        <v>184</v>
      </c>
      <c r="G29" s="20">
        <f t="shared" si="2"/>
        <v>533</v>
      </c>
      <c r="H29" s="21">
        <f t="shared" si="3"/>
        <v>177.66666666666666</v>
      </c>
    </row>
    <row r="30" spans="1:8" ht="15">
      <c r="A30" s="24">
        <v>7</v>
      </c>
      <c r="B30" s="18" t="s">
        <v>78</v>
      </c>
      <c r="C30" s="19">
        <v>5</v>
      </c>
      <c r="D30" s="17">
        <v>148</v>
      </c>
      <c r="E30" s="17">
        <v>170</v>
      </c>
      <c r="F30" s="17">
        <v>214</v>
      </c>
      <c r="G30" s="20">
        <f t="shared" si="2"/>
        <v>532</v>
      </c>
      <c r="H30" s="21">
        <f t="shared" si="3"/>
        <v>177.33333333333334</v>
      </c>
    </row>
    <row r="31" spans="1:8" ht="15">
      <c r="A31" s="24">
        <v>8</v>
      </c>
      <c r="B31" s="18" t="s">
        <v>48</v>
      </c>
      <c r="C31" s="19">
        <v>3</v>
      </c>
      <c r="D31" s="17">
        <v>186</v>
      </c>
      <c r="E31" s="17">
        <v>158</v>
      </c>
      <c r="F31" s="17">
        <v>180</v>
      </c>
      <c r="G31" s="20">
        <f t="shared" si="2"/>
        <v>524</v>
      </c>
      <c r="H31" s="21">
        <f t="shared" si="3"/>
        <v>174.66666666666666</v>
      </c>
    </row>
    <row r="32" spans="1:8" ht="15">
      <c r="A32" s="24">
        <v>9</v>
      </c>
      <c r="B32" s="18" t="s">
        <v>88</v>
      </c>
      <c r="C32" s="19">
        <v>15</v>
      </c>
      <c r="D32" s="17">
        <v>184</v>
      </c>
      <c r="E32" s="17">
        <v>153</v>
      </c>
      <c r="F32" s="17">
        <v>166</v>
      </c>
      <c r="G32" s="20">
        <f t="shared" si="2"/>
        <v>503</v>
      </c>
      <c r="H32" s="21">
        <f t="shared" si="3"/>
        <v>167.66666666666666</v>
      </c>
    </row>
    <row r="33" spans="1:8" ht="15">
      <c r="A33" s="24">
        <v>10</v>
      </c>
      <c r="B33" s="18" t="s">
        <v>89</v>
      </c>
      <c r="C33" s="19">
        <v>11</v>
      </c>
      <c r="D33" s="17">
        <v>163</v>
      </c>
      <c r="E33" s="17">
        <v>169</v>
      </c>
      <c r="F33" s="17">
        <v>159</v>
      </c>
      <c r="G33" s="20">
        <f t="shared" si="2"/>
        <v>491</v>
      </c>
      <c r="H33" s="21">
        <f t="shared" si="3"/>
        <v>163.66666666666666</v>
      </c>
    </row>
    <row r="34" spans="1:8" ht="15">
      <c r="A34" s="24">
        <v>11</v>
      </c>
      <c r="B34" s="18" t="s">
        <v>85</v>
      </c>
      <c r="C34" s="19">
        <v>23</v>
      </c>
      <c r="D34" s="17">
        <v>148</v>
      </c>
      <c r="E34" s="17">
        <v>156</v>
      </c>
      <c r="F34" s="17">
        <v>184</v>
      </c>
      <c r="G34" s="20">
        <f t="shared" si="2"/>
        <v>488</v>
      </c>
      <c r="H34" s="21">
        <f t="shared" si="3"/>
        <v>162.66666666666666</v>
      </c>
    </row>
    <row r="35" spans="1:8" ht="15">
      <c r="A35" s="24">
        <v>12</v>
      </c>
      <c r="B35" s="18" t="s">
        <v>141</v>
      </c>
      <c r="C35" s="19">
        <v>3</v>
      </c>
      <c r="D35" s="17">
        <v>141</v>
      </c>
      <c r="E35" s="17">
        <v>182</v>
      </c>
      <c r="F35" s="17">
        <v>139</v>
      </c>
      <c r="G35" s="20">
        <f t="shared" si="2"/>
        <v>462</v>
      </c>
      <c r="H35" s="21">
        <f t="shared" si="3"/>
        <v>154</v>
      </c>
    </row>
    <row r="36" spans="1:8" ht="15">
      <c r="A36" s="24">
        <v>13</v>
      </c>
      <c r="B36" s="18" t="s">
        <v>84</v>
      </c>
      <c r="C36" s="19">
        <v>10</v>
      </c>
      <c r="D36" s="17">
        <v>174</v>
      </c>
      <c r="E36" s="17">
        <v>124</v>
      </c>
      <c r="F36" s="17">
        <v>158</v>
      </c>
      <c r="G36" s="20">
        <f t="shared" si="2"/>
        <v>456</v>
      </c>
      <c r="H36" s="21">
        <f t="shared" si="3"/>
        <v>152</v>
      </c>
    </row>
    <row r="37" spans="1:8" ht="15">
      <c r="A37" s="24">
        <v>14</v>
      </c>
      <c r="B37" s="18" t="s">
        <v>136</v>
      </c>
      <c r="C37" s="19">
        <v>4</v>
      </c>
      <c r="D37" s="17">
        <v>142</v>
      </c>
      <c r="E37" s="17">
        <v>149</v>
      </c>
      <c r="F37" s="17">
        <v>162</v>
      </c>
      <c r="G37" s="20">
        <f t="shared" si="2"/>
        <v>453</v>
      </c>
      <c r="H37" s="21">
        <f t="shared" si="3"/>
        <v>151</v>
      </c>
    </row>
    <row r="38" spans="1:8" ht="15">
      <c r="A38" s="24">
        <v>15</v>
      </c>
      <c r="B38" s="18" t="s">
        <v>134</v>
      </c>
      <c r="C38" s="19">
        <v>6</v>
      </c>
      <c r="D38" s="17">
        <v>164</v>
      </c>
      <c r="E38" s="17">
        <v>153</v>
      </c>
      <c r="F38" s="17">
        <v>124</v>
      </c>
      <c r="G38" s="20">
        <f t="shared" si="2"/>
        <v>441</v>
      </c>
      <c r="H38" s="21">
        <f t="shared" si="3"/>
        <v>147</v>
      </c>
    </row>
    <row r="40" ht="15">
      <c r="B40" s="12" t="s">
        <v>152</v>
      </c>
    </row>
    <row r="42" spans="1:8" ht="15.75">
      <c r="A42" s="13" t="s">
        <v>56</v>
      </c>
      <c r="B42" s="14" t="s">
        <v>57</v>
      </c>
      <c r="C42" s="14" t="s">
        <v>58</v>
      </c>
      <c r="D42" s="14" t="s">
        <v>59</v>
      </c>
      <c r="E42" s="14" t="s">
        <v>60</v>
      </c>
      <c r="F42" s="14" t="s">
        <v>61</v>
      </c>
      <c r="G42" s="14" t="s">
        <v>65</v>
      </c>
      <c r="H42" s="14" t="s">
        <v>66</v>
      </c>
    </row>
    <row r="43" spans="1:8" ht="15">
      <c r="A43" s="24">
        <v>1</v>
      </c>
      <c r="B43" s="18" t="s">
        <v>29</v>
      </c>
      <c r="C43" s="25">
        <v>2</v>
      </c>
      <c r="D43" s="17">
        <v>212</v>
      </c>
      <c r="E43" s="17">
        <v>153</v>
      </c>
      <c r="F43" s="17">
        <v>183</v>
      </c>
      <c r="G43" s="20">
        <f aca="true" t="shared" si="4" ref="G43:G50">SUM(D43:F43)</f>
        <v>548</v>
      </c>
      <c r="H43" s="21">
        <f aca="true" t="shared" si="5" ref="H43:H50">AVERAGE(D43:F43)</f>
        <v>182.66666666666666</v>
      </c>
    </row>
    <row r="44" spans="1:8" ht="15">
      <c r="A44" s="24">
        <v>2</v>
      </c>
      <c r="B44" s="18" t="s">
        <v>27</v>
      </c>
      <c r="C44" s="25">
        <v>23</v>
      </c>
      <c r="D44" s="17">
        <v>174</v>
      </c>
      <c r="E44" s="17">
        <v>173</v>
      </c>
      <c r="F44" s="17">
        <v>169</v>
      </c>
      <c r="G44" s="20">
        <f t="shared" si="4"/>
        <v>516</v>
      </c>
      <c r="H44" s="21">
        <f t="shared" si="5"/>
        <v>172</v>
      </c>
    </row>
    <row r="45" spans="1:8" ht="15">
      <c r="A45" s="24">
        <v>3</v>
      </c>
      <c r="B45" s="18" t="s">
        <v>105</v>
      </c>
      <c r="C45" s="25">
        <v>5</v>
      </c>
      <c r="D45" s="17">
        <v>119</v>
      </c>
      <c r="E45" s="17">
        <v>210</v>
      </c>
      <c r="F45" s="17">
        <v>183</v>
      </c>
      <c r="G45" s="20">
        <f t="shared" si="4"/>
        <v>512</v>
      </c>
      <c r="H45" s="21">
        <f t="shared" si="5"/>
        <v>170.66666666666666</v>
      </c>
    </row>
    <row r="46" spans="1:8" ht="15">
      <c r="A46" s="24">
        <v>4</v>
      </c>
      <c r="B46" s="18" t="s">
        <v>25</v>
      </c>
      <c r="C46" s="25">
        <v>1</v>
      </c>
      <c r="D46" s="17">
        <v>149</v>
      </c>
      <c r="E46" s="17">
        <v>172</v>
      </c>
      <c r="F46" s="17">
        <v>190</v>
      </c>
      <c r="G46" s="20">
        <f t="shared" si="4"/>
        <v>511</v>
      </c>
      <c r="H46" s="21">
        <f t="shared" si="5"/>
        <v>170.33333333333334</v>
      </c>
    </row>
    <row r="47" spans="1:8" ht="15">
      <c r="A47" s="24">
        <v>5</v>
      </c>
      <c r="B47" s="18" t="s">
        <v>96</v>
      </c>
      <c r="C47" s="25">
        <v>6</v>
      </c>
      <c r="D47" s="17">
        <v>168</v>
      </c>
      <c r="E47" s="17">
        <v>136</v>
      </c>
      <c r="F47" s="17">
        <v>190</v>
      </c>
      <c r="G47" s="20">
        <f t="shared" si="4"/>
        <v>494</v>
      </c>
      <c r="H47" s="21">
        <f t="shared" si="5"/>
        <v>164.66666666666666</v>
      </c>
    </row>
    <row r="48" spans="1:8" ht="15">
      <c r="A48" s="24">
        <v>6</v>
      </c>
      <c r="B48" s="18" t="s">
        <v>50</v>
      </c>
      <c r="C48" s="25">
        <v>14</v>
      </c>
      <c r="D48" s="17">
        <v>160</v>
      </c>
      <c r="E48" s="17">
        <v>159</v>
      </c>
      <c r="F48" s="17">
        <v>142</v>
      </c>
      <c r="G48" s="20">
        <f t="shared" si="4"/>
        <v>461</v>
      </c>
      <c r="H48" s="21">
        <f t="shared" si="5"/>
        <v>153.66666666666666</v>
      </c>
    </row>
    <row r="49" spans="1:8" ht="15">
      <c r="A49" s="24">
        <v>7</v>
      </c>
      <c r="B49" s="18" t="s">
        <v>101</v>
      </c>
      <c r="C49" s="25">
        <v>11</v>
      </c>
      <c r="D49" s="17">
        <v>148</v>
      </c>
      <c r="E49" s="17">
        <v>157</v>
      </c>
      <c r="F49" s="17">
        <v>152</v>
      </c>
      <c r="G49" s="20">
        <f t="shared" si="4"/>
        <v>457</v>
      </c>
      <c r="H49" s="21">
        <f t="shared" si="5"/>
        <v>152.33333333333334</v>
      </c>
    </row>
    <row r="50" spans="1:8" ht="15">
      <c r="A50" s="24">
        <v>8</v>
      </c>
      <c r="B50" s="18" t="s">
        <v>109</v>
      </c>
      <c r="C50" s="25">
        <v>16</v>
      </c>
      <c r="D50" s="17">
        <v>118</v>
      </c>
      <c r="E50" s="17">
        <v>173</v>
      </c>
      <c r="F50" s="17">
        <v>145</v>
      </c>
      <c r="G50" s="20">
        <f t="shared" si="4"/>
        <v>436</v>
      </c>
      <c r="H50" s="21">
        <f t="shared" si="5"/>
        <v>145.33333333333334</v>
      </c>
    </row>
  </sheetData>
  <sheetProtection selectLockedCells="1" selectUnlockedCells="1"/>
  <mergeCells count="6">
    <mergeCell ref="A1:B1"/>
    <mergeCell ref="D1:F1"/>
    <mergeCell ref="G1:H1"/>
    <mergeCell ref="A21:B21"/>
    <mergeCell ref="D21:F21"/>
    <mergeCell ref="G21:H21"/>
  </mergeCells>
  <printOptions/>
  <pageMargins left="0.75" right="0.75" top="1" bottom="1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3"/>
  <sheetViews>
    <sheetView zoomScalePageLayoutView="0" workbookViewId="0" topLeftCell="A1">
      <selection activeCell="J7" sqref="J7"/>
    </sheetView>
  </sheetViews>
  <sheetFormatPr defaultColWidth="9.140625" defaultRowHeight="12.75"/>
  <cols>
    <col min="1" max="1" width="5.57421875" style="11" customWidth="1"/>
    <col min="2" max="2" width="27.140625" style="12" customWidth="1"/>
    <col min="3" max="3" width="6.57421875" style="12" customWidth="1"/>
    <col min="4" max="6" width="9.57421875" style="12" customWidth="1"/>
    <col min="7" max="8" width="11.140625" style="12" customWidth="1"/>
    <col min="9" max="16384" width="9.140625" style="12" customWidth="1"/>
  </cols>
  <sheetData>
    <row r="1" spans="1:8" ht="15">
      <c r="A1" s="64" t="s">
        <v>153</v>
      </c>
      <c r="B1" s="64"/>
      <c r="D1" s="65"/>
      <c r="E1" s="65"/>
      <c r="F1" s="65"/>
      <c r="G1" s="66"/>
      <c r="H1" s="66"/>
    </row>
    <row r="3" spans="1:8" s="16" customFormat="1" ht="15">
      <c r="A3" s="13" t="s">
        <v>56</v>
      </c>
      <c r="B3" s="14" t="s">
        <v>57</v>
      </c>
      <c r="C3" s="14" t="s">
        <v>58</v>
      </c>
      <c r="D3" s="14" t="s">
        <v>59</v>
      </c>
      <c r="E3" s="14" t="s">
        <v>60</v>
      </c>
      <c r="F3" s="14" t="s">
        <v>61</v>
      </c>
      <c r="G3" s="14" t="s">
        <v>65</v>
      </c>
      <c r="H3" s="14" t="s">
        <v>66</v>
      </c>
    </row>
    <row r="4" spans="1:8" ht="15">
      <c r="A4" s="24">
        <v>1</v>
      </c>
      <c r="B4" s="18" t="s">
        <v>45</v>
      </c>
      <c r="C4" s="43">
        <v>1</v>
      </c>
      <c r="D4" s="17">
        <v>168</v>
      </c>
      <c r="E4" s="17">
        <v>149</v>
      </c>
      <c r="F4" s="17">
        <v>200</v>
      </c>
      <c r="G4" s="20">
        <f aca="true" t="shared" si="0" ref="G4:G9">SUM(D4:F4)</f>
        <v>517</v>
      </c>
      <c r="H4" s="21">
        <f aca="true" t="shared" si="1" ref="H4:H9">AVERAGE(D4:F4)</f>
        <v>172.33333333333334</v>
      </c>
    </row>
    <row r="5" spans="1:8" ht="15">
      <c r="A5" s="24">
        <v>2</v>
      </c>
      <c r="B5" s="18" t="s">
        <v>103</v>
      </c>
      <c r="C5" s="43">
        <v>15</v>
      </c>
      <c r="D5" s="17">
        <v>145</v>
      </c>
      <c r="E5" s="17">
        <v>175</v>
      </c>
      <c r="F5" s="17">
        <v>138</v>
      </c>
      <c r="G5" s="20">
        <f t="shared" si="0"/>
        <v>458</v>
      </c>
      <c r="H5" s="21">
        <f t="shared" si="1"/>
        <v>152.66666666666666</v>
      </c>
    </row>
    <row r="6" spans="1:8" ht="15">
      <c r="A6" s="24">
        <v>3</v>
      </c>
      <c r="B6" s="18" t="s">
        <v>34</v>
      </c>
      <c r="C6" s="43">
        <v>23</v>
      </c>
      <c r="D6" s="17">
        <v>132</v>
      </c>
      <c r="E6" s="17">
        <v>125</v>
      </c>
      <c r="F6" s="17">
        <v>160</v>
      </c>
      <c r="G6" s="20">
        <f t="shared" si="0"/>
        <v>417</v>
      </c>
      <c r="H6" s="21">
        <f t="shared" si="1"/>
        <v>139</v>
      </c>
    </row>
    <row r="7" spans="1:8" ht="15">
      <c r="A7" s="24">
        <v>4</v>
      </c>
      <c r="B7" s="18" t="s">
        <v>146</v>
      </c>
      <c r="C7" s="43">
        <v>5</v>
      </c>
      <c r="D7" s="17">
        <v>148</v>
      </c>
      <c r="E7" s="17">
        <v>140</v>
      </c>
      <c r="F7" s="17">
        <v>113</v>
      </c>
      <c r="G7" s="20">
        <f t="shared" si="0"/>
        <v>401</v>
      </c>
      <c r="H7" s="21">
        <f t="shared" si="1"/>
        <v>133.66666666666666</v>
      </c>
    </row>
    <row r="8" spans="1:8" ht="15">
      <c r="A8" s="24">
        <v>5</v>
      </c>
      <c r="B8" s="18" t="s">
        <v>148</v>
      </c>
      <c r="C8" s="43">
        <v>4</v>
      </c>
      <c r="D8" s="17">
        <v>168</v>
      </c>
      <c r="E8" s="17">
        <v>111</v>
      </c>
      <c r="F8" s="17">
        <v>108</v>
      </c>
      <c r="G8" s="20">
        <f t="shared" si="0"/>
        <v>387</v>
      </c>
      <c r="H8" s="21">
        <f t="shared" si="1"/>
        <v>129</v>
      </c>
    </row>
    <row r="9" spans="1:8" ht="15">
      <c r="A9" s="24">
        <v>6</v>
      </c>
      <c r="B9" s="18" t="s">
        <v>147</v>
      </c>
      <c r="C9" s="43">
        <v>17</v>
      </c>
      <c r="D9" s="17">
        <v>121</v>
      </c>
      <c r="E9" s="17">
        <v>123</v>
      </c>
      <c r="F9" s="17">
        <v>136</v>
      </c>
      <c r="G9" s="20">
        <f t="shared" si="0"/>
        <v>380</v>
      </c>
      <c r="H9" s="21">
        <f t="shared" si="1"/>
        <v>126.66666666666667</v>
      </c>
    </row>
    <row r="11" spans="1:8" ht="15">
      <c r="A11" s="64" t="s">
        <v>151</v>
      </c>
      <c r="B11" s="64"/>
      <c r="D11" s="65"/>
      <c r="E11" s="65"/>
      <c r="F11" s="65"/>
      <c r="G11" s="66"/>
      <c r="H11" s="66"/>
    </row>
    <row r="13" spans="1:8" ht="15.75">
      <c r="A13" s="13" t="s">
        <v>56</v>
      </c>
      <c r="B13" s="14" t="s">
        <v>57</v>
      </c>
      <c r="C13" s="14" t="s">
        <v>58</v>
      </c>
      <c r="D13" s="14" t="s">
        <v>59</v>
      </c>
      <c r="E13" s="14" t="s">
        <v>60</v>
      </c>
      <c r="F13" s="14" t="s">
        <v>61</v>
      </c>
      <c r="G13" s="14" t="s">
        <v>65</v>
      </c>
      <c r="H13" s="14" t="s">
        <v>66</v>
      </c>
    </row>
    <row r="14" spans="1:8" ht="15">
      <c r="A14" s="24">
        <v>1</v>
      </c>
      <c r="B14" s="18" t="s">
        <v>46</v>
      </c>
      <c r="C14" s="19">
        <v>10</v>
      </c>
      <c r="D14" s="17">
        <v>152</v>
      </c>
      <c r="E14" s="17">
        <v>203</v>
      </c>
      <c r="F14" s="17">
        <v>205</v>
      </c>
      <c r="G14" s="20">
        <f aca="true" t="shared" si="2" ref="G14:G24">SUM(D14:F14)</f>
        <v>560</v>
      </c>
      <c r="H14" s="21">
        <f aca="true" t="shared" si="3" ref="H14:H24">AVERAGE(D14:F14)</f>
        <v>186.66666666666666</v>
      </c>
    </row>
    <row r="15" spans="1:8" ht="15">
      <c r="A15" s="24">
        <v>2</v>
      </c>
      <c r="B15" s="18" t="s">
        <v>48</v>
      </c>
      <c r="C15" s="19">
        <v>3</v>
      </c>
      <c r="D15" s="17">
        <v>221</v>
      </c>
      <c r="E15" s="17">
        <v>184</v>
      </c>
      <c r="F15" s="17">
        <v>136</v>
      </c>
      <c r="G15" s="20">
        <f t="shared" si="2"/>
        <v>541</v>
      </c>
      <c r="H15" s="21">
        <f t="shared" si="3"/>
        <v>180.33333333333334</v>
      </c>
    </row>
    <row r="16" spans="1:8" ht="15">
      <c r="A16" s="24">
        <v>3</v>
      </c>
      <c r="B16" s="18" t="s">
        <v>84</v>
      </c>
      <c r="C16" s="19">
        <v>10</v>
      </c>
      <c r="D16" s="17">
        <v>207</v>
      </c>
      <c r="E16" s="17">
        <v>178</v>
      </c>
      <c r="F16" s="17">
        <v>130</v>
      </c>
      <c r="G16" s="20">
        <f t="shared" si="2"/>
        <v>515</v>
      </c>
      <c r="H16" s="21">
        <f t="shared" si="3"/>
        <v>171.66666666666666</v>
      </c>
    </row>
    <row r="17" spans="1:8" ht="15">
      <c r="A17" s="24">
        <v>4</v>
      </c>
      <c r="B17" s="18" t="s">
        <v>134</v>
      </c>
      <c r="C17" s="19">
        <v>6</v>
      </c>
      <c r="D17" s="17">
        <v>192</v>
      </c>
      <c r="E17" s="17">
        <v>182</v>
      </c>
      <c r="F17" s="17">
        <v>138</v>
      </c>
      <c r="G17" s="20">
        <f t="shared" si="2"/>
        <v>512</v>
      </c>
      <c r="H17" s="21">
        <f t="shared" si="3"/>
        <v>170.66666666666666</v>
      </c>
    </row>
    <row r="18" spans="1:8" ht="15">
      <c r="A18" s="24">
        <v>5</v>
      </c>
      <c r="B18" s="18" t="s">
        <v>78</v>
      </c>
      <c r="C18" s="19">
        <v>5</v>
      </c>
      <c r="D18" s="17">
        <v>166</v>
      </c>
      <c r="E18" s="17">
        <v>152</v>
      </c>
      <c r="F18" s="17">
        <v>172</v>
      </c>
      <c r="G18" s="20">
        <f t="shared" si="2"/>
        <v>490</v>
      </c>
      <c r="H18" s="21">
        <f t="shared" si="3"/>
        <v>163.33333333333334</v>
      </c>
    </row>
    <row r="19" spans="1:8" ht="15">
      <c r="A19" s="24">
        <v>6</v>
      </c>
      <c r="B19" s="18" t="s">
        <v>136</v>
      </c>
      <c r="C19" s="19">
        <v>4</v>
      </c>
      <c r="D19" s="17">
        <v>125</v>
      </c>
      <c r="E19" s="17">
        <v>185</v>
      </c>
      <c r="F19" s="17">
        <v>173</v>
      </c>
      <c r="G19" s="20">
        <f t="shared" si="2"/>
        <v>483</v>
      </c>
      <c r="H19" s="21">
        <f t="shared" si="3"/>
        <v>161</v>
      </c>
    </row>
    <row r="20" spans="1:8" ht="15">
      <c r="A20" s="24">
        <v>7</v>
      </c>
      <c r="B20" s="18" t="s">
        <v>85</v>
      </c>
      <c r="C20" s="19">
        <v>23</v>
      </c>
      <c r="D20" s="17">
        <v>175</v>
      </c>
      <c r="E20" s="17">
        <v>156</v>
      </c>
      <c r="F20" s="17">
        <v>148</v>
      </c>
      <c r="G20" s="20">
        <f t="shared" si="2"/>
        <v>479</v>
      </c>
      <c r="H20" s="21">
        <f t="shared" si="3"/>
        <v>159.66666666666666</v>
      </c>
    </row>
    <row r="21" spans="1:8" ht="15">
      <c r="A21" s="24">
        <v>8</v>
      </c>
      <c r="B21" s="18" t="s">
        <v>127</v>
      </c>
      <c r="C21" s="19">
        <v>16</v>
      </c>
      <c r="D21" s="17">
        <v>158</v>
      </c>
      <c r="E21" s="17">
        <v>144</v>
      </c>
      <c r="F21" s="17">
        <v>152</v>
      </c>
      <c r="G21" s="20">
        <f t="shared" si="2"/>
        <v>454</v>
      </c>
      <c r="H21" s="21">
        <f t="shared" si="3"/>
        <v>151.33333333333334</v>
      </c>
    </row>
    <row r="22" spans="1:8" ht="15">
      <c r="A22" s="24">
        <v>9</v>
      </c>
      <c r="B22" s="18" t="s">
        <v>89</v>
      </c>
      <c r="C22" s="19">
        <v>11</v>
      </c>
      <c r="D22" s="17">
        <v>150</v>
      </c>
      <c r="E22" s="17">
        <v>127</v>
      </c>
      <c r="F22" s="17">
        <v>132</v>
      </c>
      <c r="G22" s="20">
        <f t="shared" si="2"/>
        <v>409</v>
      </c>
      <c r="H22" s="21">
        <f t="shared" si="3"/>
        <v>136.33333333333334</v>
      </c>
    </row>
    <row r="23" spans="1:8" ht="15">
      <c r="A23" s="24">
        <v>10</v>
      </c>
      <c r="B23" s="18" t="s">
        <v>141</v>
      </c>
      <c r="C23" s="19">
        <v>3</v>
      </c>
      <c r="D23" s="17">
        <v>150</v>
      </c>
      <c r="E23" s="17">
        <v>111</v>
      </c>
      <c r="F23" s="17">
        <v>144</v>
      </c>
      <c r="G23" s="20">
        <f t="shared" si="2"/>
        <v>405</v>
      </c>
      <c r="H23" s="21">
        <f t="shared" si="3"/>
        <v>135</v>
      </c>
    </row>
    <row r="24" spans="1:8" ht="15">
      <c r="A24" s="24">
        <v>11</v>
      </c>
      <c r="B24" s="18" t="s">
        <v>88</v>
      </c>
      <c r="C24" s="19">
        <v>15</v>
      </c>
      <c r="D24" s="17">
        <v>109</v>
      </c>
      <c r="E24" s="17">
        <v>116</v>
      </c>
      <c r="F24" s="17">
        <v>174</v>
      </c>
      <c r="G24" s="20">
        <f t="shared" si="2"/>
        <v>399</v>
      </c>
      <c r="H24" s="21">
        <f t="shared" si="3"/>
        <v>133</v>
      </c>
    </row>
    <row r="26" ht="15">
      <c r="B26" s="12" t="s">
        <v>152</v>
      </c>
    </row>
    <row r="28" spans="1:8" ht="15.75">
      <c r="A28" s="13" t="s">
        <v>56</v>
      </c>
      <c r="B28" s="14" t="s">
        <v>57</v>
      </c>
      <c r="C28" s="14" t="s">
        <v>58</v>
      </c>
      <c r="D28" s="14" t="s">
        <v>59</v>
      </c>
      <c r="E28" s="14" t="s">
        <v>60</v>
      </c>
      <c r="F28" s="14" t="s">
        <v>61</v>
      </c>
      <c r="G28" s="14" t="s">
        <v>65</v>
      </c>
      <c r="H28" s="14" t="s">
        <v>66</v>
      </c>
    </row>
    <row r="29" spans="1:8" ht="15">
      <c r="A29" s="24">
        <v>1</v>
      </c>
      <c r="B29" s="18" t="s">
        <v>50</v>
      </c>
      <c r="C29" s="25">
        <v>14</v>
      </c>
      <c r="D29" s="17">
        <v>209</v>
      </c>
      <c r="E29" s="17">
        <v>164</v>
      </c>
      <c r="F29" s="17">
        <v>176</v>
      </c>
      <c r="G29" s="20">
        <f>SUM(D29:F29)</f>
        <v>549</v>
      </c>
      <c r="H29" s="21">
        <f>AVERAGE(D29:F29)</f>
        <v>183</v>
      </c>
    </row>
    <row r="30" spans="1:8" ht="15">
      <c r="A30" s="24">
        <v>2</v>
      </c>
      <c r="B30" s="18" t="s">
        <v>25</v>
      </c>
      <c r="C30" s="25">
        <v>1</v>
      </c>
      <c r="D30" s="17">
        <v>156</v>
      </c>
      <c r="E30" s="17">
        <v>193</v>
      </c>
      <c r="F30" s="17">
        <v>189</v>
      </c>
      <c r="G30" s="20">
        <f>SUM(D30:F30)</f>
        <v>538</v>
      </c>
      <c r="H30" s="21">
        <f>AVERAGE(D30:F30)</f>
        <v>179.33333333333334</v>
      </c>
    </row>
    <row r="31" spans="1:8" ht="15">
      <c r="A31" s="24">
        <v>3</v>
      </c>
      <c r="B31" s="18" t="s">
        <v>96</v>
      </c>
      <c r="C31" s="25">
        <v>6</v>
      </c>
      <c r="D31" s="17">
        <v>151</v>
      </c>
      <c r="E31" s="17">
        <v>191</v>
      </c>
      <c r="F31" s="17">
        <v>170</v>
      </c>
      <c r="G31" s="20">
        <f>SUM(D31:F31)</f>
        <v>512</v>
      </c>
      <c r="H31" s="21">
        <f>AVERAGE(D31:F31)</f>
        <v>170.66666666666666</v>
      </c>
    </row>
    <row r="32" spans="1:8" ht="15">
      <c r="A32" s="24">
        <v>4</v>
      </c>
      <c r="B32" s="18" t="s">
        <v>101</v>
      </c>
      <c r="C32" s="25">
        <v>11</v>
      </c>
      <c r="D32" s="17">
        <v>195</v>
      </c>
      <c r="E32" s="17">
        <v>154</v>
      </c>
      <c r="F32" s="17">
        <v>156</v>
      </c>
      <c r="G32" s="20">
        <f>SUM(D32:F32)</f>
        <v>505</v>
      </c>
      <c r="H32" s="21">
        <f>AVERAGE(D32:F32)</f>
        <v>168.33333333333334</v>
      </c>
    </row>
    <row r="33" spans="1:8" ht="15">
      <c r="A33" s="24">
        <v>5</v>
      </c>
      <c r="B33" s="18" t="s">
        <v>105</v>
      </c>
      <c r="C33" s="25">
        <v>5</v>
      </c>
      <c r="D33" s="17">
        <v>129</v>
      </c>
      <c r="E33" s="17">
        <v>137</v>
      </c>
      <c r="F33" s="17">
        <v>140</v>
      </c>
      <c r="G33" s="20">
        <f>SUM(D33:F33)</f>
        <v>406</v>
      </c>
      <c r="H33" s="21">
        <f>AVERAGE(D33:F33)</f>
        <v>135.33333333333334</v>
      </c>
    </row>
  </sheetData>
  <sheetProtection selectLockedCells="1" selectUnlockedCells="1"/>
  <mergeCells count="6">
    <mergeCell ref="A1:B1"/>
    <mergeCell ref="D1:F1"/>
    <mergeCell ref="G1:H1"/>
    <mergeCell ref="A11:B11"/>
    <mergeCell ref="D11:F11"/>
    <mergeCell ref="G11:H11"/>
  </mergeCells>
  <printOptions/>
  <pageMargins left="0.75" right="0.75" top="1" bottom="1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W55"/>
  <sheetViews>
    <sheetView showGridLines="0" zoomScalePageLayoutView="0" workbookViewId="0" topLeftCell="A1">
      <selection activeCell="G18" activeCellId="1" sqref="D20 G18"/>
    </sheetView>
  </sheetViews>
  <sheetFormatPr defaultColWidth="9.00390625" defaultRowHeight="12.75"/>
  <sheetData>
    <row r="1" spans="20:23" ht="12.75">
      <c r="T1" s="44">
        <f>F44</f>
        <v>0</v>
      </c>
      <c r="U1" s="44" t="str">
        <f>Boys!B6</f>
        <v>Alex Acosta</v>
      </c>
      <c r="V1" s="44"/>
      <c r="W1" s="45" t="s">
        <v>154</v>
      </c>
    </row>
    <row r="2" spans="1:20" ht="12.75">
      <c r="A2" s="44" t="s">
        <v>155</v>
      </c>
      <c r="B2" s="70" t="str">
        <f>Boys!B4</f>
        <v>Calvin Akers</v>
      </c>
      <c r="C2" s="70"/>
      <c r="D2" s="44">
        <f>F32</f>
        <v>0</v>
      </c>
      <c r="T2" s="46"/>
    </row>
    <row r="3" spans="1:20" ht="12.75">
      <c r="A3" s="47"/>
      <c r="B3" s="47"/>
      <c r="C3" s="47"/>
      <c r="D3" s="48"/>
      <c r="Q3" s="44">
        <f>N38</f>
        <v>373</v>
      </c>
      <c r="R3" s="71" t="str">
        <f>U1</f>
        <v>Alex Acosta</v>
      </c>
      <c r="S3" s="71"/>
      <c r="T3" s="46"/>
    </row>
    <row r="4" spans="1:21" ht="12.75">
      <c r="A4" s="72" t="s">
        <v>156</v>
      </c>
      <c r="B4" s="72"/>
      <c r="C4" s="72"/>
      <c r="D4" s="50"/>
      <c r="E4" s="73" t="str">
        <f>B2</f>
        <v>Calvin Akers</v>
      </c>
      <c r="F4" s="73"/>
      <c r="G4" s="52">
        <f>N32</f>
        <v>424</v>
      </c>
      <c r="Q4" s="46"/>
      <c r="T4" s="74" t="s">
        <v>156</v>
      </c>
      <c r="U4" s="74"/>
    </row>
    <row r="5" spans="1:20" ht="12.75">
      <c r="A5" s="53"/>
      <c r="B5" s="53"/>
      <c r="C5" s="53"/>
      <c r="D5" s="50"/>
      <c r="G5" s="48"/>
      <c r="Q5" s="46"/>
      <c r="T5" s="46"/>
    </row>
    <row r="6" spans="1:23" ht="12.75">
      <c r="A6" s="44" t="s">
        <v>157</v>
      </c>
      <c r="B6" s="70" t="s">
        <v>158</v>
      </c>
      <c r="C6" s="70"/>
      <c r="D6" s="49">
        <f>F33</f>
        <v>0</v>
      </c>
      <c r="G6" s="50"/>
      <c r="Q6" s="46"/>
      <c r="T6" s="51">
        <f>F45</f>
        <v>0</v>
      </c>
      <c r="U6" s="44" t="s">
        <v>158</v>
      </c>
      <c r="V6" s="44"/>
      <c r="W6" s="45" t="s">
        <v>159</v>
      </c>
    </row>
    <row r="7" spans="7:17" ht="12.75">
      <c r="G7" s="50"/>
      <c r="Q7" s="46"/>
    </row>
    <row r="8" spans="5:23" ht="12.75">
      <c r="E8" s="75" t="s">
        <v>160</v>
      </c>
      <c r="F8" s="75"/>
      <c r="G8" s="50"/>
      <c r="H8" s="73" t="s">
        <v>10</v>
      </c>
      <c r="I8" s="73"/>
      <c r="J8" s="52">
        <f>N46</f>
        <v>344</v>
      </c>
      <c r="N8" s="44">
        <f>N49</f>
        <v>340</v>
      </c>
      <c r="O8" s="71" t="s">
        <v>9</v>
      </c>
      <c r="P8" s="71"/>
      <c r="Q8" s="76" t="s">
        <v>161</v>
      </c>
      <c r="R8" s="76"/>
      <c r="T8" s="44">
        <f>F47</f>
        <v>500</v>
      </c>
      <c r="U8" s="44" t="str">
        <f>Boys!B9</f>
        <v>Jordan Chavez</v>
      </c>
      <c r="V8" s="44"/>
      <c r="W8" s="45" t="s">
        <v>162</v>
      </c>
    </row>
    <row r="9" spans="1:20" ht="12.75">
      <c r="A9" s="44" t="s">
        <v>163</v>
      </c>
      <c r="B9" s="70" t="str">
        <f>Boys!B11</f>
        <v>Jake Grund</v>
      </c>
      <c r="C9" s="70"/>
      <c r="D9" s="44">
        <f>F35</f>
        <v>410</v>
      </c>
      <c r="G9" s="50"/>
      <c r="J9" s="48"/>
      <c r="N9" s="46"/>
      <c r="Q9" s="46"/>
      <c r="T9" s="46"/>
    </row>
    <row r="10" spans="1:20" ht="12.75">
      <c r="A10" s="47"/>
      <c r="B10" s="47"/>
      <c r="C10" s="47"/>
      <c r="D10" s="48"/>
      <c r="G10" s="50"/>
      <c r="J10" s="50"/>
      <c r="N10" s="46"/>
      <c r="Q10" s="46"/>
      <c r="T10" s="46"/>
    </row>
    <row r="11" spans="1:21" ht="12.75">
      <c r="A11" s="75" t="s">
        <v>164</v>
      </c>
      <c r="B11" s="75"/>
      <c r="C11" s="75"/>
      <c r="D11" s="50"/>
      <c r="E11" s="73" t="s">
        <v>10</v>
      </c>
      <c r="F11" s="73"/>
      <c r="G11" s="54">
        <f>N33</f>
        <v>453</v>
      </c>
      <c r="J11" s="50"/>
      <c r="N11" s="46"/>
      <c r="Q11" s="46"/>
      <c r="T11" s="76" t="s">
        <v>165</v>
      </c>
      <c r="U11" s="76"/>
    </row>
    <row r="12" spans="1:23" ht="12.75">
      <c r="A12" s="53"/>
      <c r="B12" s="53"/>
      <c r="C12" s="53"/>
      <c r="D12" s="50"/>
      <c r="J12" s="50"/>
      <c r="N12" s="46"/>
      <c r="Q12" s="51">
        <f>N39</f>
        <v>444</v>
      </c>
      <c r="R12" s="71" t="s">
        <v>9</v>
      </c>
      <c r="S12" s="71"/>
      <c r="T12" s="46"/>
      <c r="W12" s="55"/>
    </row>
    <row r="13" spans="1:23" ht="12.75">
      <c r="A13" s="44" t="s">
        <v>166</v>
      </c>
      <c r="B13" s="70" t="str">
        <f>Boys!B12</f>
        <v>Tyler Tesch</v>
      </c>
      <c r="C13" s="70"/>
      <c r="D13" s="49">
        <f>F36</f>
        <v>377</v>
      </c>
      <c r="J13" s="50"/>
      <c r="N13" s="46"/>
      <c r="T13" s="51">
        <f>F48</f>
        <v>454</v>
      </c>
      <c r="U13" s="44" t="str">
        <f>Boys!B14</f>
        <v>Larry Tripamer III</v>
      </c>
      <c r="V13" s="44"/>
      <c r="W13" s="45" t="s">
        <v>167</v>
      </c>
    </row>
    <row r="14" spans="10:14" ht="12.75">
      <c r="J14" s="50"/>
      <c r="N14" s="46"/>
    </row>
    <row r="15" spans="8:23" ht="12.75">
      <c r="H15" s="75" t="s">
        <v>168</v>
      </c>
      <c r="I15" s="75"/>
      <c r="J15" s="50"/>
      <c r="K15" s="73" t="s">
        <v>7</v>
      </c>
      <c r="L15" s="73"/>
      <c r="M15" s="44">
        <f>N54</f>
        <v>414</v>
      </c>
      <c r="N15" s="76" t="s">
        <v>160</v>
      </c>
      <c r="O15" s="76"/>
      <c r="T15" s="44">
        <f>F50</f>
        <v>328</v>
      </c>
      <c r="U15" s="44" t="str">
        <f>Boys!B10</f>
        <v>Dylan Doxtator</v>
      </c>
      <c r="V15" s="44"/>
      <c r="W15" s="45" t="s">
        <v>169</v>
      </c>
    </row>
    <row r="16" spans="1:20" ht="12.75">
      <c r="A16" s="44" t="s">
        <v>170</v>
      </c>
      <c r="B16" s="70" t="str">
        <f>Boys!B8</f>
        <v>Justin Smith</v>
      </c>
      <c r="C16" s="70"/>
      <c r="D16" s="44">
        <f>F38</f>
        <v>354</v>
      </c>
      <c r="J16" s="50"/>
      <c r="N16" s="46"/>
      <c r="T16" s="46"/>
    </row>
    <row r="17" spans="1:20" ht="12.75">
      <c r="A17" s="47"/>
      <c r="B17" s="47"/>
      <c r="C17" s="47"/>
      <c r="D17" s="48"/>
      <c r="J17" s="50"/>
      <c r="K17" s="77" t="s">
        <v>171</v>
      </c>
      <c r="L17" s="77"/>
      <c r="M17" s="77"/>
      <c r="N17" s="46"/>
      <c r="Q17" s="44">
        <f>N41</f>
        <v>427</v>
      </c>
      <c r="R17" s="71" t="s">
        <v>5</v>
      </c>
      <c r="S17" s="71"/>
      <c r="T17" s="46"/>
    </row>
    <row r="18" spans="1:21" ht="12.75">
      <c r="A18" s="75" t="s">
        <v>172</v>
      </c>
      <c r="B18" s="75"/>
      <c r="C18" s="75"/>
      <c r="D18" s="50"/>
      <c r="E18" s="73" t="s">
        <v>13</v>
      </c>
      <c r="F18" s="73"/>
      <c r="G18" s="52">
        <f>N35</f>
        <v>357</v>
      </c>
      <c r="J18" s="50"/>
      <c r="N18" s="46"/>
      <c r="Q18" s="46"/>
      <c r="T18" s="76" t="s">
        <v>173</v>
      </c>
      <c r="U18" s="76"/>
    </row>
    <row r="19" spans="1:20" ht="12.75">
      <c r="A19" s="53"/>
      <c r="B19" s="53"/>
      <c r="C19" s="53"/>
      <c r="D19" s="50"/>
      <c r="G19" s="48"/>
      <c r="J19" s="50"/>
      <c r="K19" s="73" t="s">
        <v>5</v>
      </c>
      <c r="L19" s="73"/>
      <c r="M19" s="49">
        <f>N55</f>
        <v>493</v>
      </c>
      <c r="N19" s="46"/>
      <c r="Q19" s="46"/>
      <c r="T19" s="46"/>
    </row>
    <row r="20" spans="1:23" ht="12.75">
      <c r="A20" s="44" t="s">
        <v>174</v>
      </c>
      <c r="B20" s="70" t="str">
        <f>Boys!B15</f>
        <v>Connell Kelleher</v>
      </c>
      <c r="C20" s="70"/>
      <c r="D20" s="49">
        <f>F39</f>
        <v>382</v>
      </c>
      <c r="G20" s="50"/>
      <c r="J20" s="50"/>
      <c r="N20" s="46"/>
      <c r="Q20" s="46"/>
      <c r="T20" s="51">
        <f>F51</f>
        <v>430</v>
      </c>
      <c r="U20" s="44" t="str">
        <f>Boys!B13</f>
        <v>Brent Boho</v>
      </c>
      <c r="V20" s="44"/>
      <c r="W20" s="45" t="s">
        <v>175</v>
      </c>
    </row>
    <row r="21" spans="7:17" ht="12.75">
      <c r="G21" s="50"/>
      <c r="J21" s="50"/>
      <c r="N21" s="46"/>
      <c r="Q21" s="46"/>
    </row>
    <row r="22" spans="5:23" ht="12.75">
      <c r="E22" s="75" t="s">
        <v>176</v>
      </c>
      <c r="F22" s="75"/>
      <c r="G22" s="50"/>
      <c r="H22" s="73" t="s">
        <v>7</v>
      </c>
      <c r="I22" s="73"/>
      <c r="J22" s="54">
        <f>N47</f>
        <v>385</v>
      </c>
      <c r="N22" s="51">
        <f>N50</f>
        <v>450</v>
      </c>
      <c r="O22" s="71" t="s">
        <v>5</v>
      </c>
      <c r="P22" s="71"/>
      <c r="Q22" s="76" t="s">
        <v>177</v>
      </c>
      <c r="R22" s="76"/>
      <c r="T22" s="44">
        <f>F53</f>
        <v>0</v>
      </c>
      <c r="U22" s="44" t="str">
        <f>Boys!B5</f>
        <v>Quinn Sheehy</v>
      </c>
      <c r="V22" s="44"/>
      <c r="W22" s="45" t="s">
        <v>178</v>
      </c>
    </row>
    <row r="23" spans="1:20" ht="12.75">
      <c r="A23" s="44" t="s">
        <v>179</v>
      </c>
      <c r="B23" s="70" t="str">
        <f>Boys!B7</f>
        <v>Payne Fakler</v>
      </c>
      <c r="C23" s="70"/>
      <c r="D23" s="44">
        <f>F41</f>
        <v>0</v>
      </c>
      <c r="G23" s="50"/>
      <c r="Q23" s="46"/>
      <c r="T23" s="56"/>
    </row>
    <row r="24" spans="1:20" ht="12.75">
      <c r="A24" s="47"/>
      <c r="B24" s="47"/>
      <c r="C24" s="47"/>
      <c r="D24" s="48"/>
      <c r="G24" s="50"/>
      <c r="K24" s="78" t="s">
        <v>5</v>
      </c>
      <c r="L24" s="78"/>
      <c r="M24" s="78"/>
      <c r="Q24" s="46"/>
      <c r="T24" s="46"/>
    </row>
    <row r="25" spans="1:21" ht="12.75">
      <c r="A25" s="72" t="s">
        <v>180</v>
      </c>
      <c r="B25" s="72"/>
      <c r="C25" s="72"/>
      <c r="D25" s="50"/>
      <c r="E25" s="73" t="str">
        <f>B23</f>
        <v>Payne Fakler</v>
      </c>
      <c r="F25" s="73"/>
      <c r="G25" s="54">
        <f>N36</f>
        <v>383</v>
      </c>
      <c r="Q25" s="51">
        <f>N42</f>
        <v>426</v>
      </c>
      <c r="R25" s="71" t="str">
        <f>U22</f>
        <v>Quinn Sheehy</v>
      </c>
      <c r="S25" s="71"/>
      <c r="T25" s="74" t="s">
        <v>156</v>
      </c>
      <c r="U25" s="74"/>
    </row>
    <row r="26" spans="1:20" ht="12.75">
      <c r="A26" s="53"/>
      <c r="B26" s="53"/>
      <c r="C26" s="53"/>
      <c r="D26" s="50"/>
      <c r="L26" s="57" t="s">
        <v>181</v>
      </c>
      <c r="T26" s="46"/>
    </row>
    <row r="27" spans="1:23" ht="12.75">
      <c r="A27" s="44" t="s">
        <v>182</v>
      </c>
      <c r="B27" s="70" t="s">
        <v>158</v>
      </c>
      <c r="C27" s="70"/>
      <c r="D27" s="49">
        <f>F42</f>
        <v>0</v>
      </c>
      <c r="T27" s="51">
        <f>F54</f>
        <v>0</v>
      </c>
      <c r="U27" s="44" t="s">
        <v>158</v>
      </c>
      <c r="V27" s="44"/>
      <c r="W27" s="45" t="s">
        <v>183</v>
      </c>
    </row>
    <row r="30" spans="1:14" ht="12.75">
      <c r="A30" s="79" t="s">
        <v>184</v>
      </c>
      <c r="B30" s="79"/>
      <c r="C30" s="79"/>
      <c r="D30" s="79"/>
      <c r="E30" s="79"/>
      <c r="F30" s="79"/>
      <c r="I30" s="79" t="s">
        <v>185</v>
      </c>
      <c r="J30" s="79"/>
      <c r="K30" s="79"/>
      <c r="L30" s="79"/>
      <c r="M30" s="79"/>
      <c r="N30" s="79"/>
    </row>
    <row r="32" spans="1:14" ht="12.75">
      <c r="A32" s="58" t="s">
        <v>155</v>
      </c>
      <c r="B32" s="80" t="str">
        <f>B2</f>
        <v>Calvin Akers</v>
      </c>
      <c r="C32" s="80"/>
      <c r="F32" s="58">
        <f>D32+E32</f>
        <v>0</v>
      </c>
      <c r="I32" s="80" t="str">
        <f>E4</f>
        <v>Calvin Akers</v>
      </c>
      <c r="J32" s="80"/>
      <c r="K32" s="80"/>
      <c r="L32">
        <v>203</v>
      </c>
      <c r="M32">
        <v>221</v>
      </c>
      <c r="N32" s="58">
        <f>L32+M32</f>
        <v>424</v>
      </c>
    </row>
    <row r="33" spans="1:14" ht="12.75">
      <c r="A33" s="58" t="s">
        <v>157</v>
      </c>
      <c r="B33" s="80" t="str">
        <f>B6</f>
        <v>BYE</v>
      </c>
      <c r="C33" s="80"/>
      <c r="F33" s="58">
        <f>D33+E33</f>
        <v>0</v>
      </c>
      <c r="I33" s="80" t="str">
        <f>E11</f>
        <v>Jake Grund</v>
      </c>
      <c r="J33" s="80"/>
      <c r="K33" s="80"/>
      <c r="L33">
        <v>226</v>
      </c>
      <c r="M33">
        <v>227</v>
      </c>
      <c r="N33" s="58">
        <f>L33+M33</f>
        <v>453</v>
      </c>
    </row>
    <row r="35" spans="1:14" ht="12.75">
      <c r="A35" s="58" t="s">
        <v>163</v>
      </c>
      <c r="B35" s="80" t="str">
        <f>B9</f>
        <v>Jake Grund</v>
      </c>
      <c r="C35" s="80"/>
      <c r="D35">
        <v>208</v>
      </c>
      <c r="E35">
        <v>202</v>
      </c>
      <c r="F35" s="58">
        <f>D35+E35</f>
        <v>410</v>
      </c>
      <c r="I35" s="80" t="str">
        <f>E18</f>
        <v>Connell Kelleher</v>
      </c>
      <c r="J35" s="80"/>
      <c r="K35" s="80"/>
      <c r="L35">
        <v>173</v>
      </c>
      <c r="M35">
        <v>184</v>
      </c>
      <c r="N35" s="58">
        <f>L35+M35</f>
        <v>357</v>
      </c>
    </row>
    <row r="36" spans="1:14" ht="12.75">
      <c r="A36" s="58" t="s">
        <v>166</v>
      </c>
      <c r="B36" s="80" t="str">
        <f>B13</f>
        <v>Tyler Tesch</v>
      </c>
      <c r="C36" s="80"/>
      <c r="D36">
        <v>203</v>
      </c>
      <c r="E36">
        <v>174</v>
      </c>
      <c r="F36" s="58">
        <f>D36+E36</f>
        <v>377</v>
      </c>
      <c r="I36" s="80" t="str">
        <f>E25</f>
        <v>Payne Fakler</v>
      </c>
      <c r="J36" s="80"/>
      <c r="K36" s="80"/>
      <c r="L36">
        <v>210</v>
      </c>
      <c r="M36">
        <v>173</v>
      </c>
      <c r="N36" s="58">
        <f>L36+M36</f>
        <v>383</v>
      </c>
    </row>
    <row r="38" spans="1:14" ht="12.75">
      <c r="A38" s="58" t="s">
        <v>170</v>
      </c>
      <c r="B38" s="80" t="str">
        <f>B16</f>
        <v>Justin Smith</v>
      </c>
      <c r="C38" s="80"/>
      <c r="D38">
        <v>179</v>
      </c>
      <c r="E38">
        <v>175</v>
      </c>
      <c r="F38" s="58">
        <f>D38+E38</f>
        <v>354</v>
      </c>
      <c r="I38" s="75" t="str">
        <f>R3</f>
        <v>Alex Acosta</v>
      </c>
      <c r="J38" s="75"/>
      <c r="K38" s="75"/>
      <c r="L38" s="59">
        <v>190</v>
      </c>
      <c r="M38" s="59">
        <v>183</v>
      </c>
      <c r="N38" s="58">
        <f>L38+M38</f>
        <v>373</v>
      </c>
    </row>
    <row r="39" spans="1:14" ht="12.75">
      <c r="A39" s="58" t="s">
        <v>174</v>
      </c>
      <c r="B39" s="80" t="str">
        <f>B20</f>
        <v>Connell Kelleher</v>
      </c>
      <c r="C39" s="80"/>
      <c r="D39">
        <v>185</v>
      </c>
      <c r="E39">
        <v>197</v>
      </c>
      <c r="F39" s="58">
        <f>D39+E39</f>
        <v>382</v>
      </c>
      <c r="I39" s="80" t="str">
        <f>R12</f>
        <v>Jordan Chavez</v>
      </c>
      <c r="J39" s="80"/>
      <c r="K39" s="80"/>
      <c r="L39" s="59">
        <v>223</v>
      </c>
      <c r="M39" s="59">
        <v>221</v>
      </c>
      <c r="N39" s="58">
        <f>L39+M39</f>
        <v>444</v>
      </c>
    </row>
    <row r="40" spans="9:11" ht="12.75">
      <c r="I40" s="80"/>
      <c r="J40" s="80"/>
      <c r="K40" s="80"/>
    </row>
    <row r="41" spans="1:14" ht="12.75">
      <c r="A41" s="58" t="s">
        <v>179</v>
      </c>
      <c r="B41" s="80" t="str">
        <f>B23</f>
        <v>Payne Fakler</v>
      </c>
      <c r="C41" s="80"/>
      <c r="F41" s="58">
        <f>D41+E41</f>
        <v>0</v>
      </c>
      <c r="I41" s="80" t="str">
        <f>R17</f>
        <v>Brent Boho</v>
      </c>
      <c r="J41" s="80"/>
      <c r="K41" s="80"/>
      <c r="L41">
        <v>225</v>
      </c>
      <c r="M41">
        <v>202</v>
      </c>
      <c r="N41" s="58">
        <f>L41+M41</f>
        <v>427</v>
      </c>
    </row>
    <row r="42" spans="1:14" ht="12.75">
      <c r="A42" s="58" t="s">
        <v>182</v>
      </c>
      <c r="B42" s="80" t="str">
        <f>B27</f>
        <v>BYE</v>
      </c>
      <c r="C42" s="80"/>
      <c r="F42" s="58">
        <f>D42+E42</f>
        <v>0</v>
      </c>
      <c r="I42" s="80" t="str">
        <f>R25</f>
        <v>Quinn Sheehy</v>
      </c>
      <c r="J42" s="80"/>
      <c r="K42" s="80"/>
      <c r="L42">
        <v>202</v>
      </c>
      <c r="M42">
        <v>224</v>
      </c>
      <c r="N42" s="58">
        <f>L42+M42</f>
        <v>426</v>
      </c>
    </row>
    <row r="44" spans="1:12" ht="12.75">
      <c r="A44" s="58" t="s">
        <v>154</v>
      </c>
      <c r="B44" s="58" t="str">
        <f>U1</f>
        <v>Alex Acosta</v>
      </c>
      <c r="F44" s="58">
        <f>D44+E44</f>
        <v>0</v>
      </c>
      <c r="K44" s="79" t="s">
        <v>186</v>
      </c>
      <c r="L44" s="79"/>
    </row>
    <row r="45" spans="1:6" ht="12.75">
      <c r="A45" s="58" t="s">
        <v>159</v>
      </c>
      <c r="B45" s="58" t="str">
        <f>U6</f>
        <v>BYE</v>
      </c>
      <c r="F45" s="58">
        <f>D45+E45</f>
        <v>0</v>
      </c>
    </row>
    <row r="46" spans="9:14" ht="12.75">
      <c r="I46" s="80" t="str">
        <f>H8</f>
        <v>Jake Grund</v>
      </c>
      <c r="J46" s="80"/>
      <c r="K46" s="80"/>
      <c r="L46">
        <v>173</v>
      </c>
      <c r="M46">
        <v>171</v>
      </c>
      <c r="N46" s="58">
        <f>L46+M46</f>
        <v>344</v>
      </c>
    </row>
    <row r="47" spans="1:14" ht="12.75">
      <c r="A47" s="58" t="s">
        <v>162</v>
      </c>
      <c r="B47" s="58" t="str">
        <f>U8</f>
        <v>Jordan Chavez</v>
      </c>
      <c r="D47">
        <v>232</v>
      </c>
      <c r="E47">
        <v>268</v>
      </c>
      <c r="F47" s="58">
        <f>D47+E47</f>
        <v>500</v>
      </c>
      <c r="I47" s="80" t="str">
        <f>H22</f>
        <v>Payne Fakler</v>
      </c>
      <c r="J47" s="80"/>
      <c r="K47" s="80"/>
      <c r="L47">
        <v>193</v>
      </c>
      <c r="M47">
        <v>192</v>
      </c>
      <c r="N47" s="58">
        <f>L47+M47</f>
        <v>385</v>
      </c>
    </row>
    <row r="48" spans="1:6" ht="12.75">
      <c r="A48" s="58" t="s">
        <v>167</v>
      </c>
      <c r="B48" s="58" t="str">
        <f>U13</f>
        <v>Larry Tripamer III</v>
      </c>
      <c r="D48">
        <v>245</v>
      </c>
      <c r="E48">
        <v>209</v>
      </c>
      <c r="F48" s="58">
        <f>D48+E48</f>
        <v>454</v>
      </c>
    </row>
    <row r="49" spans="9:14" ht="12.75">
      <c r="I49" s="80" t="str">
        <f>O8</f>
        <v>Jordan Chavez</v>
      </c>
      <c r="J49" s="80"/>
      <c r="K49" s="80"/>
      <c r="L49">
        <v>180</v>
      </c>
      <c r="M49">
        <v>160</v>
      </c>
      <c r="N49" s="58">
        <f>L49+M49</f>
        <v>340</v>
      </c>
    </row>
    <row r="50" spans="1:14" ht="12.75">
      <c r="A50" s="58" t="s">
        <v>169</v>
      </c>
      <c r="B50" s="58" t="str">
        <f>U15</f>
        <v>Dylan Doxtator</v>
      </c>
      <c r="D50">
        <v>161</v>
      </c>
      <c r="E50">
        <v>167</v>
      </c>
      <c r="F50" s="58">
        <f>D50+E50</f>
        <v>328</v>
      </c>
      <c r="I50" s="80" t="str">
        <f>O22</f>
        <v>Brent Boho</v>
      </c>
      <c r="J50" s="80"/>
      <c r="K50" s="80"/>
      <c r="L50">
        <v>227</v>
      </c>
      <c r="M50">
        <v>223</v>
      </c>
      <c r="N50" s="58">
        <f>L50+M50</f>
        <v>450</v>
      </c>
    </row>
    <row r="51" spans="1:6" ht="12.75">
      <c r="A51" s="58" t="s">
        <v>175</v>
      </c>
      <c r="B51" s="58" t="str">
        <f>U20</f>
        <v>Brent Boho</v>
      </c>
      <c r="D51">
        <v>212</v>
      </c>
      <c r="E51">
        <v>218</v>
      </c>
      <c r="F51" s="58">
        <f>D51+E51</f>
        <v>430</v>
      </c>
    </row>
    <row r="52" spans="11:12" ht="12.75">
      <c r="K52" s="79" t="s">
        <v>187</v>
      </c>
      <c r="L52" s="79"/>
    </row>
    <row r="53" spans="1:6" ht="12.75">
      <c r="A53" s="58" t="s">
        <v>178</v>
      </c>
      <c r="B53" s="58" t="str">
        <f>U22</f>
        <v>Quinn Sheehy</v>
      </c>
      <c r="F53" s="58">
        <f>D53+E53</f>
        <v>0</v>
      </c>
    </row>
    <row r="54" spans="1:14" ht="12.75">
      <c r="A54" s="58" t="s">
        <v>183</v>
      </c>
      <c r="B54" s="58" t="str">
        <f>U27</f>
        <v>BYE</v>
      </c>
      <c r="F54" s="58">
        <f>D54+E54</f>
        <v>0</v>
      </c>
      <c r="I54" s="80" t="str">
        <f>K15</f>
        <v>Payne Fakler</v>
      </c>
      <c r="J54" s="80"/>
      <c r="K54" s="80"/>
      <c r="L54">
        <v>225</v>
      </c>
      <c r="M54">
        <v>189</v>
      </c>
      <c r="N54" s="58">
        <f>L54+M54</f>
        <v>414</v>
      </c>
    </row>
    <row r="55" spans="9:14" ht="12.75">
      <c r="I55" s="80" t="str">
        <f>K19</f>
        <v>Brent Boho</v>
      </c>
      <c r="J55" s="80"/>
      <c r="K55" s="80"/>
      <c r="L55">
        <v>248</v>
      </c>
      <c r="M55">
        <v>245</v>
      </c>
      <c r="N55" s="58">
        <f>L55+M55</f>
        <v>493</v>
      </c>
    </row>
  </sheetData>
  <sheetProtection selectLockedCells="1" selectUnlockedCells="1"/>
  <mergeCells count="65">
    <mergeCell ref="I54:K54"/>
    <mergeCell ref="I55:K55"/>
    <mergeCell ref="K44:L44"/>
    <mergeCell ref="I46:K46"/>
    <mergeCell ref="I47:K47"/>
    <mergeCell ref="I49:K49"/>
    <mergeCell ref="I50:K50"/>
    <mergeCell ref="K52:L52"/>
    <mergeCell ref="B39:C39"/>
    <mergeCell ref="I39:K39"/>
    <mergeCell ref="I40:K40"/>
    <mergeCell ref="B41:C41"/>
    <mergeCell ref="I41:K41"/>
    <mergeCell ref="B42:C42"/>
    <mergeCell ref="I42:K42"/>
    <mergeCell ref="B35:C35"/>
    <mergeCell ref="I35:K35"/>
    <mergeCell ref="B36:C36"/>
    <mergeCell ref="I36:K36"/>
    <mergeCell ref="B38:C38"/>
    <mergeCell ref="I38:K38"/>
    <mergeCell ref="B27:C27"/>
    <mergeCell ref="A30:F30"/>
    <mergeCell ref="I30:N30"/>
    <mergeCell ref="B32:C32"/>
    <mergeCell ref="I32:K32"/>
    <mergeCell ref="B33:C33"/>
    <mergeCell ref="I33:K33"/>
    <mergeCell ref="B23:C23"/>
    <mergeCell ref="K24:M24"/>
    <mergeCell ref="A25:C25"/>
    <mergeCell ref="E25:F25"/>
    <mergeCell ref="R25:S25"/>
    <mergeCell ref="T25:U25"/>
    <mergeCell ref="K19:L19"/>
    <mergeCell ref="B20:C20"/>
    <mergeCell ref="E22:F22"/>
    <mergeCell ref="H22:I22"/>
    <mergeCell ref="O22:P22"/>
    <mergeCell ref="Q22:R22"/>
    <mergeCell ref="B16:C16"/>
    <mergeCell ref="K17:M17"/>
    <mergeCell ref="R17:S17"/>
    <mergeCell ref="A18:C18"/>
    <mergeCell ref="E18:F18"/>
    <mergeCell ref="T18:U18"/>
    <mergeCell ref="T11:U11"/>
    <mergeCell ref="R12:S12"/>
    <mergeCell ref="B13:C13"/>
    <mergeCell ref="H15:I15"/>
    <mergeCell ref="K15:L15"/>
    <mergeCell ref="N15:O15"/>
    <mergeCell ref="E8:F8"/>
    <mergeCell ref="H8:I8"/>
    <mergeCell ref="O8:P8"/>
    <mergeCell ref="Q8:R8"/>
    <mergeCell ref="B9:C9"/>
    <mergeCell ref="A11:C11"/>
    <mergeCell ref="E11:F11"/>
    <mergeCell ref="B2:C2"/>
    <mergeCell ref="R3:S3"/>
    <mergeCell ref="A4:C4"/>
    <mergeCell ref="E4:F4"/>
    <mergeCell ref="T4:U4"/>
    <mergeCell ref="B6:C6"/>
  </mergeCells>
  <printOptions/>
  <pageMargins left="0.75" right="0.75" top="1" bottom="1" header="0.5118055555555555" footer="0.5118055555555555"/>
  <pageSetup horizontalDpi="300" verticalDpi="300"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dimension ref="A1:W55"/>
  <sheetViews>
    <sheetView showGridLines="0" zoomScalePageLayoutView="0" workbookViewId="0" topLeftCell="E1">
      <selection activeCell="N22" activeCellId="1" sqref="Q17 N22"/>
    </sheetView>
  </sheetViews>
  <sheetFormatPr defaultColWidth="9.00390625" defaultRowHeight="12.75"/>
  <sheetData>
    <row r="1" spans="20:23" ht="12.75">
      <c r="T1" s="44">
        <f>F44</f>
        <v>0</v>
      </c>
      <c r="U1" s="44" t="str">
        <f>Girls!B6</f>
        <v>Tara Quinlan</v>
      </c>
      <c r="V1" s="44"/>
      <c r="W1" s="45" t="s">
        <v>154</v>
      </c>
    </row>
    <row r="2" spans="1:20" ht="12.75">
      <c r="A2" s="44" t="s">
        <v>155</v>
      </c>
      <c r="B2" s="70" t="str">
        <f>Girls!B4</f>
        <v>Emily Voight</v>
      </c>
      <c r="C2" s="70"/>
      <c r="D2" s="44">
        <f>F32</f>
        <v>0</v>
      </c>
      <c r="T2" s="46"/>
    </row>
    <row r="3" spans="1:20" ht="12.75">
      <c r="A3" s="47"/>
      <c r="B3" s="47"/>
      <c r="C3" s="47"/>
      <c r="D3" s="48"/>
      <c r="Q3" s="44">
        <f>N38</f>
        <v>399</v>
      </c>
      <c r="R3" s="71" t="str">
        <f>U1</f>
        <v>Tara Quinlan</v>
      </c>
      <c r="S3" s="71"/>
      <c r="T3" s="46"/>
    </row>
    <row r="4" spans="1:21" ht="12.75">
      <c r="A4" s="72" t="s">
        <v>156</v>
      </c>
      <c r="B4" s="72"/>
      <c r="C4" s="72"/>
      <c r="D4" s="50"/>
      <c r="E4" s="73" t="str">
        <f>B2</f>
        <v>Emily Voight</v>
      </c>
      <c r="F4" s="73"/>
      <c r="G4" s="52">
        <f>N32</f>
        <v>411</v>
      </c>
      <c r="Q4" s="46"/>
      <c r="T4" s="74" t="s">
        <v>156</v>
      </c>
      <c r="U4" s="74"/>
    </row>
    <row r="5" spans="1:20" ht="12.75">
      <c r="A5" s="53"/>
      <c r="B5" s="53"/>
      <c r="C5" s="53"/>
      <c r="D5" s="50"/>
      <c r="G5" s="48"/>
      <c r="Q5" s="46"/>
      <c r="T5" s="46"/>
    </row>
    <row r="6" spans="1:23" ht="12.75">
      <c r="A6" s="44" t="s">
        <v>157</v>
      </c>
      <c r="B6" s="70" t="s">
        <v>158</v>
      </c>
      <c r="C6" s="70"/>
      <c r="D6" s="49">
        <f>F33</f>
        <v>0</v>
      </c>
      <c r="G6" s="50"/>
      <c r="Q6" s="46"/>
      <c r="T6" s="51">
        <f>F45</f>
        <v>0</v>
      </c>
      <c r="U6" s="44" t="s">
        <v>158</v>
      </c>
      <c r="V6" s="44"/>
      <c r="W6" s="45" t="s">
        <v>159</v>
      </c>
    </row>
    <row r="7" spans="7:17" ht="12.75">
      <c r="G7" s="50"/>
      <c r="Q7" s="46"/>
    </row>
    <row r="8" spans="5:23" ht="12.75">
      <c r="E8" s="75" t="s">
        <v>188</v>
      </c>
      <c r="F8" s="75"/>
      <c r="G8" s="50"/>
      <c r="H8" s="73" t="s">
        <v>24</v>
      </c>
      <c r="I8" s="73"/>
      <c r="J8" s="52">
        <f>N46</f>
        <v>381</v>
      </c>
      <c r="N8" s="44">
        <f>N49</f>
        <v>361</v>
      </c>
      <c r="O8" s="71" t="s">
        <v>23</v>
      </c>
      <c r="P8" s="71"/>
      <c r="Q8" s="76" t="s">
        <v>168</v>
      </c>
      <c r="R8" s="76"/>
      <c r="T8" s="44">
        <f>F47</f>
        <v>0</v>
      </c>
      <c r="U8" s="44" t="str">
        <f>Girls!B9</f>
        <v>Haylee Schwark</v>
      </c>
      <c r="V8" s="44"/>
      <c r="W8" s="45" t="s">
        <v>162</v>
      </c>
    </row>
    <row r="9" spans="1:20" ht="12.75">
      <c r="A9" s="44" t="s">
        <v>163</v>
      </c>
      <c r="B9" s="70" t="str">
        <f>Girls!B11</f>
        <v>Carlene Beyer</v>
      </c>
      <c r="C9" s="70"/>
      <c r="D9" s="44">
        <f>F35</f>
        <v>0</v>
      </c>
      <c r="G9" s="50"/>
      <c r="J9" s="48"/>
      <c r="N9" s="46"/>
      <c r="Q9" s="46"/>
      <c r="T9" s="46"/>
    </row>
    <row r="10" spans="1:20" ht="12.75">
      <c r="A10" s="47"/>
      <c r="B10" s="47"/>
      <c r="C10" s="47"/>
      <c r="D10" s="48"/>
      <c r="G10" s="50"/>
      <c r="J10" s="50"/>
      <c r="N10" s="46"/>
      <c r="Q10" s="46"/>
      <c r="T10" s="46"/>
    </row>
    <row r="11" spans="1:21" ht="12.75">
      <c r="A11" s="72" t="s">
        <v>180</v>
      </c>
      <c r="B11" s="72"/>
      <c r="C11" s="72"/>
      <c r="D11" s="50"/>
      <c r="E11" s="73" t="str">
        <f>B9</f>
        <v>Carlene Beyer</v>
      </c>
      <c r="F11" s="73"/>
      <c r="G11" s="54">
        <f>N33</f>
        <v>375</v>
      </c>
      <c r="J11" s="50"/>
      <c r="N11" s="46"/>
      <c r="Q11" s="46"/>
      <c r="T11" s="74" t="s">
        <v>156</v>
      </c>
      <c r="U11" s="74"/>
    </row>
    <row r="12" spans="1:23" ht="12.75">
      <c r="A12" s="53"/>
      <c r="B12" s="53"/>
      <c r="C12" s="53"/>
      <c r="D12" s="50"/>
      <c r="J12" s="50"/>
      <c r="N12" s="46"/>
      <c r="Q12" s="51">
        <f>N39</f>
        <v>354</v>
      </c>
      <c r="R12" s="71" t="str">
        <f>U8</f>
        <v>Haylee Schwark</v>
      </c>
      <c r="S12" s="71"/>
      <c r="T12" s="46"/>
      <c r="W12" s="55"/>
    </row>
    <row r="13" spans="1:23" ht="12.75">
      <c r="A13" s="44" t="s">
        <v>166</v>
      </c>
      <c r="B13" s="70" t="s">
        <v>158</v>
      </c>
      <c r="C13" s="70"/>
      <c r="D13" s="49">
        <f>F36</f>
        <v>0</v>
      </c>
      <c r="J13" s="50"/>
      <c r="N13" s="46"/>
      <c r="T13" s="51">
        <f>F48</f>
        <v>0</v>
      </c>
      <c r="U13" s="44" t="s">
        <v>158</v>
      </c>
      <c r="V13" s="44"/>
      <c r="W13" s="45" t="s">
        <v>167</v>
      </c>
    </row>
    <row r="14" spans="10:14" ht="12.75">
      <c r="J14" s="50"/>
      <c r="N14" s="46"/>
    </row>
    <row r="15" spans="8:23" ht="12.75">
      <c r="H15" s="75" t="s">
        <v>189</v>
      </c>
      <c r="I15" s="75"/>
      <c r="J15" s="50"/>
      <c r="K15" s="73" t="s">
        <v>24</v>
      </c>
      <c r="L15" s="73"/>
      <c r="M15" s="44">
        <f>N54</f>
        <v>346</v>
      </c>
      <c r="N15" s="76" t="s">
        <v>173</v>
      </c>
      <c r="O15" s="76"/>
      <c r="T15" s="44">
        <f>F50</f>
        <v>0</v>
      </c>
      <c r="U15" s="44" t="str">
        <f>Girls!B10</f>
        <v>Jennifer Zich</v>
      </c>
      <c r="V15" s="44"/>
      <c r="W15" s="45" t="s">
        <v>169</v>
      </c>
    </row>
    <row r="16" spans="1:20" ht="12.75">
      <c r="A16" s="44" t="s">
        <v>170</v>
      </c>
      <c r="B16" s="70" t="str">
        <f>Girls!B8</f>
        <v>Danyell Chupp</v>
      </c>
      <c r="C16" s="70"/>
      <c r="D16" s="44">
        <f>F38</f>
        <v>0</v>
      </c>
      <c r="J16" s="50"/>
      <c r="N16" s="46"/>
      <c r="T16" s="46"/>
    </row>
    <row r="17" spans="1:20" ht="12.75">
      <c r="A17" s="47"/>
      <c r="B17" s="47"/>
      <c r="C17" s="47"/>
      <c r="D17" s="48"/>
      <c r="J17" s="50"/>
      <c r="K17" s="77" t="s">
        <v>190</v>
      </c>
      <c r="L17" s="77"/>
      <c r="M17" s="77"/>
      <c r="N17" s="46"/>
      <c r="Q17" s="44">
        <f>N41</f>
        <v>359</v>
      </c>
      <c r="R17" s="71" t="str">
        <f>U15</f>
        <v>Jennifer Zich</v>
      </c>
      <c r="S17" s="71"/>
      <c r="T17" s="46"/>
    </row>
    <row r="18" spans="1:21" ht="12.75">
      <c r="A18" s="72" t="s">
        <v>180</v>
      </c>
      <c r="B18" s="72"/>
      <c r="C18" s="72"/>
      <c r="D18" s="50"/>
      <c r="E18" s="73" t="str">
        <f>B16</f>
        <v>Danyell Chupp</v>
      </c>
      <c r="F18" s="73"/>
      <c r="G18" s="52">
        <f>N35</f>
        <v>339</v>
      </c>
      <c r="J18" s="50"/>
      <c r="N18" s="46"/>
      <c r="Q18" s="46"/>
      <c r="T18" s="74" t="s">
        <v>156</v>
      </c>
      <c r="U18" s="74"/>
    </row>
    <row r="19" spans="1:20" ht="12.75">
      <c r="A19" s="53"/>
      <c r="B19" s="53"/>
      <c r="C19" s="53"/>
      <c r="D19" s="50"/>
      <c r="G19" s="48"/>
      <c r="J19" s="50"/>
      <c r="K19" s="73" t="s">
        <v>23</v>
      </c>
      <c r="L19" s="73"/>
      <c r="M19" s="49">
        <f>N55</f>
        <v>358</v>
      </c>
      <c r="N19" s="46"/>
      <c r="Q19" s="46"/>
      <c r="T19" s="46"/>
    </row>
    <row r="20" spans="1:23" ht="12.75">
      <c r="A20" s="44" t="s">
        <v>174</v>
      </c>
      <c r="B20" s="70" t="s">
        <v>158</v>
      </c>
      <c r="C20" s="70"/>
      <c r="D20" s="49">
        <f>F39</f>
        <v>0</v>
      </c>
      <c r="G20" s="50"/>
      <c r="J20" s="50"/>
      <c r="N20" s="46"/>
      <c r="Q20" s="46"/>
      <c r="T20" s="51">
        <f>F51</f>
        <v>0</v>
      </c>
      <c r="U20" s="44" t="s">
        <v>158</v>
      </c>
      <c r="V20" s="44"/>
      <c r="W20" s="45" t="s">
        <v>175</v>
      </c>
    </row>
    <row r="21" spans="7:17" ht="12.75">
      <c r="G21" s="50"/>
      <c r="J21" s="50"/>
      <c r="N21" s="46"/>
      <c r="Q21" s="46"/>
    </row>
    <row r="22" spans="5:23" ht="12.75">
      <c r="E22" s="75" t="s">
        <v>191</v>
      </c>
      <c r="F22" s="75"/>
      <c r="G22" s="50"/>
      <c r="H22" s="73" t="s">
        <v>26</v>
      </c>
      <c r="I22" s="73"/>
      <c r="J22" s="54">
        <f>N47</f>
        <v>365</v>
      </c>
      <c r="N22" s="51">
        <f>N50</f>
        <v>300</v>
      </c>
      <c r="O22" s="71" t="s">
        <v>25</v>
      </c>
      <c r="P22" s="71"/>
      <c r="Q22" s="76" t="s">
        <v>177</v>
      </c>
      <c r="R22" s="76"/>
      <c r="T22" s="44">
        <f>F53</f>
        <v>0</v>
      </c>
      <c r="U22" s="44" t="str">
        <f>Girls!B5</f>
        <v>Taylor Purgett</v>
      </c>
      <c r="V22" s="44"/>
      <c r="W22" s="45" t="s">
        <v>178</v>
      </c>
    </row>
    <row r="23" spans="1:20" ht="12.75">
      <c r="A23" s="44" t="s">
        <v>179</v>
      </c>
      <c r="B23" s="70" t="str">
        <f>Girls!B7</f>
        <v>Jasmine McKeel</v>
      </c>
      <c r="C23" s="70"/>
      <c r="D23" s="44">
        <f>F41</f>
        <v>0</v>
      </c>
      <c r="G23" s="50"/>
      <c r="Q23" s="46"/>
      <c r="T23" s="56"/>
    </row>
    <row r="24" spans="1:20" ht="12.75">
      <c r="A24" s="47"/>
      <c r="B24" s="47"/>
      <c r="C24" s="47"/>
      <c r="D24" s="48"/>
      <c r="G24" s="50"/>
      <c r="K24" s="78" t="s">
        <v>23</v>
      </c>
      <c r="L24" s="78"/>
      <c r="M24" s="78"/>
      <c r="Q24" s="46"/>
      <c r="T24" s="46"/>
    </row>
    <row r="25" spans="1:21" ht="12.75">
      <c r="A25" s="72" t="s">
        <v>180</v>
      </c>
      <c r="B25" s="72"/>
      <c r="C25" s="72"/>
      <c r="D25" s="50"/>
      <c r="E25" s="73" t="str">
        <f>B23</f>
        <v>Jasmine McKeel</v>
      </c>
      <c r="F25" s="73"/>
      <c r="G25" s="54">
        <f>N36</f>
        <v>319</v>
      </c>
      <c r="Q25" s="51">
        <f>N42</f>
        <v>314</v>
      </c>
      <c r="R25" s="71" t="str">
        <f>U22</f>
        <v>Taylor Purgett</v>
      </c>
      <c r="S25" s="71"/>
      <c r="T25" s="74" t="s">
        <v>156</v>
      </c>
      <c r="U25" s="74"/>
    </row>
    <row r="26" spans="1:20" ht="12.75">
      <c r="A26" s="53"/>
      <c r="B26" s="53"/>
      <c r="C26" s="53"/>
      <c r="D26" s="50"/>
      <c r="L26" s="57" t="s">
        <v>181</v>
      </c>
      <c r="T26" s="46"/>
    </row>
    <row r="27" spans="1:23" ht="12.75">
      <c r="A27" s="44" t="s">
        <v>182</v>
      </c>
      <c r="B27" s="70" t="s">
        <v>158</v>
      </c>
      <c r="C27" s="70"/>
      <c r="D27" s="49">
        <f>F42</f>
        <v>0</v>
      </c>
      <c r="T27" s="51">
        <f>F54</f>
        <v>0</v>
      </c>
      <c r="U27" s="44" t="s">
        <v>158</v>
      </c>
      <c r="V27" s="44"/>
      <c r="W27" s="45" t="s">
        <v>183</v>
      </c>
    </row>
    <row r="30" spans="1:14" ht="12.75">
      <c r="A30" s="79" t="s">
        <v>184</v>
      </c>
      <c r="B30" s="79"/>
      <c r="C30" s="79"/>
      <c r="D30" s="79"/>
      <c r="E30" s="79"/>
      <c r="F30" s="79"/>
      <c r="I30" s="79" t="s">
        <v>185</v>
      </c>
      <c r="J30" s="79"/>
      <c r="K30" s="79"/>
      <c r="L30" s="79"/>
      <c r="M30" s="79"/>
      <c r="N30" s="79"/>
    </row>
    <row r="32" spans="1:14" ht="12.75">
      <c r="A32" s="58" t="s">
        <v>155</v>
      </c>
      <c r="B32" s="80" t="str">
        <f>B2</f>
        <v>Emily Voight</v>
      </c>
      <c r="C32" s="80"/>
      <c r="F32" s="58">
        <f>D32+E32</f>
        <v>0</v>
      </c>
      <c r="I32" s="80" t="str">
        <f>E4</f>
        <v>Emily Voight</v>
      </c>
      <c r="J32" s="80"/>
      <c r="K32" s="80"/>
      <c r="L32">
        <v>208</v>
      </c>
      <c r="M32">
        <v>203</v>
      </c>
      <c r="N32" s="58">
        <f>L32+M32</f>
        <v>411</v>
      </c>
    </row>
    <row r="33" spans="1:14" ht="12.75">
      <c r="A33" s="58" t="s">
        <v>157</v>
      </c>
      <c r="B33" s="80" t="str">
        <f>B6</f>
        <v>BYE</v>
      </c>
      <c r="C33" s="80"/>
      <c r="F33" s="58">
        <f>D33+E33</f>
        <v>0</v>
      </c>
      <c r="I33" s="80" t="str">
        <f>E11</f>
        <v>Carlene Beyer</v>
      </c>
      <c r="J33" s="80"/>
      <c r="K33" s="80"/>
      <c r="L33">
        <v>173</v>
      </c>
      <c r="M33">
        <v>202</v>
      </c>
      <c r="N33" s="58">
        <f>L33+M33</f>
        <v>375</v>
      </c>
    </row>
    <row r="35" spans="1:14" ht="12.75">
      <c r="A35" s="58" t="s">
        <v>163</v>
      </c>
      <c r="B35" s="80" t="str">
        <f>B9</f>
        <v>Carlene Beyer</v>
      </c>
      <c r="C35" s="80"/>
      <c r="F35" s="58">
        <f>D35+E35</f>
        <v>0</v>
      </c>
      <c r="I35" s="80" t="str">
        <f>E18</f>
        <v>Danyell Chupp</v>
      </c>
      <c r="J35" s="80"/>
      <c r="K35" s="80"/>
      <c r="L35">
        <v>170</v>
      </c>
      <c r="M35">
        <v>169</v>
      </c>
      <c r="N35" s="58">
        <f>L35+M35</f>
        <v>339</v>
      </c>
    </row>
    <row r="36" spans="1:14" ht="12.75">
      <c r="A36" s="58" t="s">
        <v>166</v>
      </c>
      <c r="B36" s="80" t="str">
        <f>B13</f>
        <v>BYE</v>
      </c>
      <c r="C36" s="80"/>
      <c r="F36" s="58">
        <f>D36+E36</f>
        <v>0</v>
      </c>
      <c r="I36" s="80" t="str">
        <f>E25</f>
        <v>Jasmine McKeel</v>
      </c>
      <c r="J36" s="80"/>
      <c r="K36" s="80"/>
      <c r="L36">
        <v>155</v>
      </c>
      <c r="M36">
        <v>164</v>
      </c>
      <c r="N36" s="58">
        <f>L36+M36</f>
        <v>319</v>
      </c>
    </row>
    <row r="38" spans="1:14" ht="12.75">
      <c r="A38" s="58" t="s">
        <v>170</v>
      </c>
      <c r="B38" s="80" t="str">
        <f>B16</f>
        <v>Danyell Chupp</v>
      </c>
      <c r="C38" s="80"/>
      <c r="F38" s="58">
        <f>D38+E38</f>
        <v>0</v>
      </c>
      <c r="I38" s="75" t="str">
        <f>R3</f>
        <v>Tara Quinlan</v>
      </c>
      <c r="J38" s="75"/>
      <c r="K38" s="75"/>
      <c r="L38" s="59">
        <v>206</v>
      </c>
      <c r="M38" s="59">
        <v>193</v>
      </c>
      <c r="N38" s="58">
        <f>L38+M38</f>
        <v>399</v>
      </c>
    </row>
    <row r="39" spans="1:14" ht="12.75">
      <c r="A39" s="58" t="s">
        <v>174</v>
      </c>
      <c r="B39" s="80" t="str">
        <f>B20</f>
        <v>BYE</v>
      </c>
      <c r="C39" s="80"/>
      <c r="F39" s="58">
        <f>D39+E39</f>
        <v>0</v>
      </c>
      <c r="I39" s="80" t="str">
        <f>R12</f>
        <v>Haylee Schwark</v>
      </c>
      <c r="J39" s="80"/>
      <c r="K39" s="80"/>
      <c r="L39" s="59">
        <v>171</v>
      </c>
      <c r="M39">
        <v>183</v>
      </c>
      <c r="N39" s="58">
        <f>L39+M39</f>
        <v>354</v>
      </c>
    </row>
    <row r="40" spans="9:11" ht="12.75">
      <c r="I40" s="80"/>
      <c r="J40" s="80"/>
      <c r="K40" s="80"/>
    </row>
    <row r="41" spans="1:14" ht="12.75">
      <c r="A41" s="58" t="s">
        <v>179</v>
      </c>
      <c r="B41" s="80" t="str">
        <f>B23</f>
        <v>Jasmine McKeel</v>
      </c>
      <c r="C41" s="80"/>
      <c r="F41" s="58">
        <f>D41+E41</f>
        <v>0</v>
      </c>
      <c r="I41" s="80" t="str">
        <f>R17</f>
        <v>Jennifer Zich</v>
      </c>
      <c r="J41" s="80"/>
      <c r="K41" s="80"/>
      <c r="L41">
        <v>185</v>
      </c>
      <c r="M41">
        <v>174</v>
      </c>
      <c r="N41" s="58">
        <f>L41+M41</f>
        <v>359</v>
      </c>
    </row>
    <row r="42" spans="1:14" ht="12.75">
      <c r="A42" s="58" t="s">
        <v>182</v>
      </c>
      <c r="B42" s="80" t="str">
        <f>B27</f>
        <v>BYE</v>
      </c>
      <c r="C42" s="80"/>
      <c r="F42" s="58">
        <f>D42+E42</f>
        <v>0</v>
      </c>
      <c r="I42" s="80" t="str">
        <f>R25</f>
        <v>Taylor Purgett</v>
      </c>
      <c r="J42" s="80"/>
      <c r="K42" s="80"/>
      <c r="L42">
        <v>150</v>
      </c>
      <c r="M42">
        <v>164</v>
      </c>
      <c r="N42" s="58">
        <f>L42+M42</f>
        <v>314</v>
      </c>
    </row>
    <row r="44" spans="1:12" ht="12.75">
      <c r="A44" s="58" t="s">
        <v>154</v>
      </c>
      <c r="B44" s="58" t="str">
        <f>U1</f>
        <v>Tara Quinlan</v>
      </c>
      <c r="F44" s="58">
        <f>D44+E44</f>
        <v>0</v>
      </c>
      <c r="K44" s="79" t="s">
        <v>186</v>
      </c>
      <c r="L44" s="79"/>
    </row>
    <row r="45" spans="1:6" ht="12.75">
      <c r="A45" s="58" t="s">
        <v>159</v>
      </c>
      <c r="B45" s="58" t="str">
        <f>U6</f>
        <v>BYE</v>
      </c>
      <c r="F45" s="58">
        <f>D45+E45</f>
        <v>0</v>
      </c>
    </row>
    <row r="46" spans="9:14" ht="12.75">
      <c r="I46" s="80" t="str">
        <f>H8</f>
        <v>Emily Voight</v>
      </c>
      <c r="J46" s="80"/>
      <c r="K46" s="80"/>
      <c r="L46">
        <v>191</v>
      </c>
      <c r="M46">
        <v>190</v>
      </c>
      <c r="N46" s="58">
        <f>L46+M46</f>
        <v>381</v>
      </c>
    </row>
    <row r="47" spans="1:14" ht="12.75">
      <c r="A47" s="58" t="s">
        <v>162</v>
      </c>
      <c r="B47" s="58" t="str">
        <f>U8</f>
        <v>Haylee Schwark</v>
      </c>
      <c r="F47" s="58">
        <f>D47+E47</f>
        <v>0</v>
      </c>
      <c r="I47" s="80" t="str">
        <f>H22</f>
        <v>Danyell Chupp</v>
      </c>
      <c r="J47" s="80"/>
      <c r="K47" s="80"/>
      <c r="L47">
        <v>149</v>
      </c>
      <c r="M47">
        <v>216</v>
      </c>
      <c r="N47" s="58">
        <f>L47+M47</f>
        <v>365</v>
      </c>
    </row>
    <row r="48" spans="1:6" ht="12.75">
      <c r="A48" s="58" t="s">
        <v>167</v>
      </c>
      <c r="B48" s="58" t="str">
        <f>U13</f>
        <v>BYE</v>
      </c>
      <c r="F48" s="58">
        <f>D48+E48</f>
        <v>0</v>
      </c>
    </row>
    <row r="49" spans="9:14" ht="12.75">
      <c r="I49" s="80" t="str">
        <f>O8</f>
        <v>Tara Quinlan</v>
      </c>
      <c r="J49" s="80"/>
      <c r="K49" s="80"/>
      <c r="L49">
        <v>180</v>
      </c>
      <c r="M49">
        <v>181</v>
      </c>
      <c r="N49" s="58">
        <f>L49+M49</f>
        <v>361</v>
      </c>
    </row>
    <row r="50" spans="1:14" ht="12.75">
      <c r="A50" s="58" t="s">
        <v>169</v>
      </c>
      <c r="B50" s="58" t="str">
        <f>U15</f>
        <v>Jennifer Zich</v>
      </c>
      <c r="F50" s="58">
        <f>D50+E50</f>
        <v>0</v>
      </c>
      <c r="I50" s="80" t="str">
        <f>O22</f>
        <v>Jennifer Zich</v>
      </c>
      <c r="J50" s="80"/>
      <c r="K50" s="80"/>
      <c r="L50">
        <v>162</v>
      </c>
      <c r="M50">
        <v>138</v>
      </c>
      <c r="N50" s="58">
        <f>L50+M50</f>
        <v>300</v>
      </c>
    </row>
    <row r="51" spans="1:6" ht="12.75">
      <c r="A51" s="58" t="s">
        <v>175</v>
      </c>
      <c r="B51" s="58" t="str">
        <f>U20</f>
        <v>BYE</v>
      </c>
      <c r="F51" s="58">
        <f>D51+E51</f>
        <v>0</v>
      </c>
    </row>
    <row r="52" spans="11:12" ht="12.75">
      <c r="K52" s="79" t="s">
        <v>187</v>
      </c>
      <c r="L52" s="79"/>
    </row>
    <row r="53" spans="1:6" ht="12.75">
      <c r="A53" s="58" t="s">
        <v>178</v>
      </c>
      <c r="B53" s="58" t="str">
        <f>U22</f>
        <v>Taylor Purgett</v>
      </c>
      <c r="F53" s="58">
        <f>D53+E53</f>
        <v>0</v>
      </c>
    </row>
    <row r="54" spans="1:14" ht="12.75">
      <c r="A54" s="58" t="s">
        <v>183</v>
      </c>
      <c r="B54" s="58" t="str">
        <f>U27</f>
        <v>BYE</v>
      </c>
      <c r="F54" s="58">
        <f>D54+E54</f>
        <v>0</v>
      </c>
      <c r="I54" s="80" t="str">
        <f>K15</f>
        <v>Emily Voight</v>
      </c>
      <c r="J54" s="80"/>
      <c r="K54" s="80"/>
      <c r="L54">
        <v>172</v>
      </c>
      <c r="M54">
        <v>174</v>
      </c>
      <c r="N54" s="58">
        <f>L54+M54</f>
        <v>346</v>
      </c>
    </row>
    <row r="55" spans="9:14" ht="12.75">
      <c r="I55" s="80" t="str">
        <f>K19</f>
        <v>Tara Quinlan</v>
      </c>
      <c r="J55" s="80"/>
      <c r="K55" s="80"/>
      <c r="L55">
        <v>170</v>
      </c>
      <c r="M55">
        <v>188</v>
      </c>
      <c r="N55" s="58">
        <f>L55+M55</f>
        <v>358</v>
      </c>
    </row>
  </sheetData>
  <sheetProtection selectLockedCells="1" selectUnlockedCells="1"/>
  <mergeCells count="65">
    <mergeCell ref="I54:K54"/>
    <mergeCell ref="I55:K55"/>
    <mergeCell ref="K44:L44"/>
    <mergeCell ref="I46:K46"/>
    <mergeCell ref="I47:K47"/>
    <mergeCell ref="I49:K49"/>
    <mergeCell ref="I50:K50"/>
    <mergeCell ref="K52:L52"/>
    <mergeCell ref="B39:C39"/>
    <mergeCell ref="I39:K39"/>
    <mergeCell ref="I40:K40"/>
    <mergeCell ref="B41:C41"/>
    <mergeCell ref="I41:K41"/>
    <mergeCell ref="B42:C42"/>
    <mergeCell ref="I42:K42"/>
    <mergeCell ref="B35:C35"/>
    <mergeCell ref="I35:K35"/>
    <mergeCell ref="B36:C36"/>
    <mergeCell ref="I36:K36"/>
    <mergeCell ref="B38:C38"/>
    <mergeCell ref="I38:K38"/>
    <mergeCell ref="B27:C27"/>
    <mergeCell ref="A30:F30"/>
    <mergeCell ref="I30:N30"/>
    <mergeCell ref="B32:C32"/>
    <mergeCell ref="I32:K32"/>
    <mergeCell ref="B33:C33"/>
    <mergeCell ref="I33:K33"/>
    <mergeCell ref="B23:C23"/>
    <mergeCell ref="K24:M24"/>
    <mergeCell ref="A25:C25"/>
    <mergeCell ref="E25:F25"/>
    <mergeCell ref="R25:S25"/>
    <mergeCell ref="T25:U25"/>
    <mergeCell ref="K19:L19"/>
    <mergeCell ref="B20:C20"/>
    <mergeCell ref="E22:F22"/>
    <mergeCell ref="H22:I22"/>
    <mergeCell ref="O22:P22"/>
    <mergeCell ref="Q22:R22"/>
    <mergeCell ref="B16:C16"/>
    <mergeCell ref="K17:M17"/>
    <mergeCell ref="R17:S17"/>
    <mergeCell ref="A18:C18"/>
    <mergeCell ref="E18:F18"/>
    <mergeCell ref="T18:U18"/>
    <mergeCell ref="T11:U11"/>
    <mergeCell ref="R12:S12"/>
    <mergeCell ref="B13:C13"/>
    <mergeCell ref="H15:I15"/>
    <mergeCell ref="K15:L15"/>
    <mergeCell ref="N15:O15"/>
    <mergeCell ref="E8:F8"/>
    <mergeCell ref="H8:I8"/>
    <mergeCell ref="O8:P8"/>
    <mergeCell ref="Q8:R8"/>
    <mergeCell ref="B9:C9"/>
    <mergeCell ref="A11:C11"/>
    <mergeCell ref="E11:F11"/>
    <mergeCell ref="B2:C2"/>
    <mergeCell ref="R3:S3"/>
    <mergeCell ref="A4:C4"/>
    <mergeCell ref="E4:F4"/>
    <mergeCell ref="T4:U4"/>
    <mergeCell ref="B6:C6"/>
  </mergeCells>
  <printOptions/>
  <pageMargins left="0.75" right="0.75" top="1" bottom="1" header="0.5118055555555555" footer="0.5118055555555555"/>
  <pageSetup horizontalDpi="300" verticalDpi="300" orientation="landscape"/>
</worksheet>
</file>

<file path=xl/worksheets/sheet9.xml><?xml version="1.0" encoding="utf-8"?>
<worksheet xmlns="http://schemas.openxmlformats.org/spreadsheetml/2006/main" xmlns:r="http://schemas.openxmlformats.org/officeDocument/2006/relationships">
  <dimension ref="A1:W55"/>
  <sheetViews>
    <sheetView showGridLines="0" zoomScalePageLayoutView="0" workbookViewId="0" topLeftCell="A30">
      <selection activeCell="J56" sqref="J56"/>
    </sheetView>
  </sheetViews>
  <sheetFormatPr defaultColWidth="9.00390625" defaultRowHeight="12.75"/>
  <sheetData>
    <row r="1" spans="20:23" ht="12.75">
      <c r="T1" s="44">
        <f>G44</f>
        <v>0</v>
      </c>
      <c r="U1" s="44" t="str">
        <f>Hdcp!B6</f>
        <v>RaeAnne Kalsto</v>
      </c>
      <c r="V1" s="44"/>
      <c r="W1" s="45" t="s">
        <v>154</v>
      </c>
    </row>
    <row r="2" spans="1:20" ht="12.75">
      <c r="A2" s="44" t="s">
        <v>155</v>
      </c>
      <c r="B2" s="70" t="str">
        <f>Hdcp!B4</f>
        <v>Lauren Bacys</v>
      </c>
      <c r="C2" s="70"/>
      <c r="D2" s="44">
        <f>G32</f>
        <v>0</v>
      </c>
      <c r="T2" s="46"/>
    </row>
    <row r="3" spans="1:20" ht="12.75">
      <c r="A3" s="47"/>
      <c r="B3" s="47"/>
      <c r="C3" s="47"/>
      <c r="D3" s="48"/>
      <c r="Q3" s="44">
        <f>O38</f>
        <v>379</v>
      </c>
      <c r="R3" s="71" t="str">
        <f>U1</f>
        <v>RaeAnne Kalsto</v>
      </c>
      <c r="S3" s="71"/>
      <c r="T3" s="46"/>
    </row>
    <row r="4" spans="1:21" ht="12.75">
      <c r="A4" s="72" t="s">
        <v>156</v>
      </c>
      <c r="B4" s="72"/>
      <c r="C4" s="72"/>
      <c r="D4" s="50"/>
      <c r="E4" s="73" t="str">
        <f>B2</f>
        <v>Lauren Bacys</v>
      </c>
      <c r="F4" s="73"/>
      <c r="G4" s="52">
        <f>O32</f>
        <v>391</v>
      </c>
      <c r="Q4" s="46"/>
      <c r="T4" s="74" t="s">
        <v>156</v>
      </c>
      <c r="U4" s="74"/>
    </row>
    <row r="5" spans="1:20" ht="12.75">
      <c r="A5" s="53"/>
      <c r="B5" s="53"/>
      <c r="C5" s="53"/>
      <c r="D5" s="50"/>
      <c r="G5" s="48"/>
      <c r="Q5" s="46"/>
      <c r="T5" s="46"/>
    </row>
    <row r="6" spans="1:23" ht="12.75">
      <c r="A6" s="44" t="s">
        <v>157</v>
      </c>
      <c r="B6" s="70" t="s">
        <v>158</v>
      </c>
      <c r="C6" s="70"/>
      <c r="D6" s="49">
        <f>G33</f>
        <v>0</v>
      </c>
      <c r="G6" s="50"/>
      <c r="Q6" s="46"/>
      <c r="T6" s="51">
        <f>G45</f>
        <v>0</v>
      </c>
      <c r="U6" s="44" t="s">
        <v>158</v>
      </c>
      <c r="V6" s="44"/>
      <c r="W6" s="45" t="s">
        <v>159</v>
      </c>
    </row>
    <row r="7" spans="7:17" ht="12.75">
      <c r="G7" s="50"/>
      <c r="Q7" s="46"/>
    </row>
    <row r="8" spans="5:23" ht="12.75">
      <c r="E8" s="75" t="s">
        <v>188</v>
      </c>
      <c r="F8" s="75"/>
      <c r="G8" s="50"/>
      <c r="H8" s="73" t="s">
        <v>35</v>
      </c>
      <c r="I8" s="73"/>
      <c r="J8" s="52">
        <f>O46</f>
        <v>422</v>
      </c>
      <c r="N8" s="44">
        <f>O49</f>
        <v>425</v>
      </c>
      <c r="O8" s="71" t="s">
        <v>34</v>
      </c>
      <c r="P8" s="71"/>
      <c r="Q8" s="76" t="s">
        <v>168</v>
      </c>
      <c r="R8" s="76"/>
      <c r="T8" s="44">
        <f>G47</f>
        <v>0</v>
      </c>
      <c r="U8" s="44" t="str">
        <f>Hdcp!B9</f>
        <v>Meghan Bacys</v>
      </c>
      <c r="V8" s="44"/>
      <c r="W8" s="45" t="s">
        <v>162</v>
      </c>
    </row>
    <row r="9" spans="1:20" ht="12.75">
      <c r="A9" s="44" t="s">
        <v>163</v>
      </c>
      <c r="B9" s="70" t="str">
        <f>Hdcp!B11</f>
        <v>Kayla Kutz</v>
      </c>
      <c r="C9" s="70"/>
      <c r="D9" s="44">
        <f>G35</f>
        <v>465</v>
      </c>
      <c r="G9" s="50"/>
      <c r="J9" s="48"/>
      <c r="N9" s="46"/>
      <c r="Q9" s="46"/>
      <c r="T9" s="46"/>
    </row>
    <row r="10" spans="1:20" ht="12.75">
      <c r="A10" s="47"/>
      <c r="B10" s="47"/>
      <c r="C10" s="47"/>
      <c r="D10" s="48"/>
      <c r="G10" s="50"/>
      <c r="J10" s="50"/>
      <c r="N10" s="46"/>
      <c r="Q10" s="46"/>
      <c r="T10" s="46"/>
    </row>
    <row r="11" spans="1:21" ht="12.75">
      <c r="A11" s="72" t="s">
        <v>192</v>
      </c>
      <c r="B11" s="72"/>
      <c r="C11" s="72"/>
      <c r="D11" s="50"/>
      <c r="E11" s="73" t="s">
        <v>36</v>
      </c>
      <c r="F11" s="73"/>
      <c r="G11" s="54">
        <f>O33</f>
        <v>380</v>
      </c>
      <c r="J11" s="50"/>
      <c r="N11" s="46"/>
      <c r="Q11" s="46"/>
      <c r="T11" s="74" t="s">
        <v>156</v>
      </c>
      <c r="U11" s="74"/>
    </row>
    <row r="12" spans="1:23" ht="12.75">
      <c r="A12" s="53"/>
      <c r="B12" s="53"/>
      <c r="C12" s="53"/>
      <c r="D12" s="50"/>
      <c r="J12" s="50"/>
      <c r="N12" s="46"/>
      <c r="Q12" s="51">
        <f>O39</f>
        <v>362</v>
      </c>
      <c r="R12" s="71" t="str">
        <f>U8</f>
        <v>Meghan Bacys</v>
      </c>
      <c r="S12" s="71"/>
      <c r="T12" s="46"/>
      <c r="W12" s="55"/>
    </row>
    <row r="13" spans="1:23" ht="12.75">
      <c r="A13" s="44" t="s">
        <v>166</v>
      </c>
      <c r="B13" s="70" t="str">
        <f>Hdcp!B12</f>
        <v>Jacob Perry</v>
      </c>
      <c r="C13" s="70"/>
      <c r="D13" s="49">
        <f>G36</f>
        <v>431</v>
      </c>
      <c r="J13" s="50"/>
      <c r="N13" s="46"/>
      <c r="T13" s="51">
        <f>G48</f>
        <v>0</v>
      </c>
      <c r="U13" s="44" t="s">
        <v>158</v>
      </c>
      <c r="V13" s="44"/>
      <c r="W13" s="45" t="s">
        <v>167</v>
      </c>
    </row>
    <row r="14" spans="10:14" ht="12.75">
      <c r="J14" s="50"/>
      <c r="N14" s="46"/>
    </row>
    <row r="15" spans="8:23" ht="12.75">
      <c r="H15" s="75" t="s">
        <v>189</v>
      </c>
      <c r="I15" s="75"/>
      <c r="J15" s="50"/>
      <c r="K15" s="73" t="s">
        <v>32</v>
      </c>
      <c r="L15" s="73"/>
      <c r="M15" s="44">
        <f>O54</f>
        <v>474</v>
      </c>
      <c r="N15" s="76" t="s">
        <v>173</v>
      </c>
      <c r="O15" s="76"/>
      <c r="T15" s="44">
        <f>G50</f>
        <v>357</v>
      </c>
      <c r="U15" s="44" t="str">
        <f>Hdcp!B10</f>
        <v>Derek Guerra</v>
      </c>
      <c r="V15" s="44"/>
      <c r="W15" s="45" t="s">
        <v>169</v>
      </c>
    </row>
    <row r="16" spans="1:20" ht="12.75">
      <c r="A16" s="44" t="s">
        <v>170</v>
      </c>
      <c r="B16" s="70" t="str">
        <f>Hdcp!B8</f>
        <v>Elijah Zimdars</v>
      </c>
      <c r="C16" s="70"/>
      <c r="D16" s="44">
        <f>G38</f>
        <v>0</v>
      </c>
      <c r="J16" s="50"/>
      <c r="N16" s="46"/>
      <c r="T16" s="46"/>
    </row>
    <row r="17" spans="1:20" ht="12.75">
      <c r="A17" s="47"/>
      <c r="B17" s="47"/>
      <c r="C17" s="47"/>
      <c r="D17" s="48"/>
      <c r="J17" s="50"/>
      <c r="K17" s="77" t="s">
        <v>190</v>
      </c>
      <c r="L17" s="77"/>
      <c r="M17" s="77"/>
      <c r="N17" s="46"/>
      <c r="Q17" s="44">
        <f>O41</f>
        <v>317</v>
      </c>
      <c r="R17" s="71" t="s">
        <v>37</v>
      </c>
      <c r="S17" s="71"/>
      <c r="T17" s="46"/>
    </row>
    <row r="18" spans="1:21" ht="12.75">
      <c r="A18" s="72" t="s">
        <v>180</v>
      </c>
      <c r="B18" s="72"/>
      <c r="C18" s="72"/>
      <c r="D18" s="50"/>
      <c r="E18" s="73" t="str">
        <f>B16</f>
        <v>Elijah Zimdars</v>
      </c>
      <c r="F18" s="73"/>
      <c r="G18" s="52">
        <f>O35</f>
        <v>366</v>
      </c>
      <c r="J18" s="50"/>
      <c r="N18" s="46"/>
      <c r="Q18" s="46"/>
      <c r="T18" s="74" t="s">
        <v>160</v>
      </c>
      <c r="U18" s="74"/>
    </row>
    <row r="19" spans="1:20" ht="12.75">
      <c r="A19" s="53"/>
      <c r="B19" s="53"/>
      <c r="C19" s="53"/>
      <c r="D19" s="50"/>
      <c r="G19" s="48"/>
      <c r="J19" s="50"/>
      <c r="K19" s="73" t="s">
        <v>33</v>
      </c>
      <c r="L19" s="73"/>
      <c r="M19" s="49">
        <f>O55</f>
        <v>407</v>
      </c>
      <c r="N19" s="46"/>
      <c r="Q19" s="46"/>
      <c r="T19" s="46"/>
    </row>
    <row r="20" spans="1:23" ht="12.75">
      <c r="A20" s="44" t="s">
        <v>174</v>
      </c>
      <c r="B20" s="70" t="s">
        <v>158</v>
      </c>
      <c r="C20" s="70"/>
      <c r="D20" s="49">
        <f>G39</f>
        <v>0</v>
      </c>
      <c r="G20" s="50"/>
      <c r="J20" s="50"/>
      <c r="N20" s="46"/>
      <c r="Q20" s="46"/>
      <c r="T20" s="51">
        <f>G51</f>
        <v>306</v>
      </c>
      <c r="U20" s="44" t="str">
        <f>Hdcp!B13</f>
        <v>Josie Parr</v>
      </c>
      <c r="V20" s="44"/>
      <c r="W20" s="45" t="s">
        <v>175</v>
      </c>
    </row>
    <row r="21" spans="7:17" ht="12.75">
      <c r="G21" s="50"/>
      <c r="J21" s="50"/>
      <c r="N21" s="46"/>
      <c r="Q21" s="46"/>
    </row>
    <row r="22" spans="5:23" ht="12.75">
      <c r="E22" s="75" t="s">
        <v>193</v>
      </c>
      <c r="F22" s="75"/>
      <c r="G22" s="50"/>
      <c r="H22" s="73" t="s">
        <v>32</v>
      </c>
      <c r="I22" s="73"/>
      <c r="J22" s="54">
        <f>O47</f>
        <v>437</v>
      </c>
      <c r="N22" s="51">
        <f>O50</f>
        <v>444</v>
      </c>
      <c r="O22" s="71" t="s">
        <v>33</v>
      </c>
      <c r="P22" s="71"/>
      <c r="Q22" s="76" t="s">
        <v>165</v>
      </c>
      <c r="R22" s="76"/>
      <c r="T22" s="44">
        <f>G53</f>
        <v>0</v>
      </c>
      <c r="U22" s="44" t="str">
        <f>Hdcp!B5</f>
        <v>Jadyn Dostal</v>
      </c>
      <c r="V22" s="44"/>
      <c r="W22" s="45" t="s">
        <v>178</v>
      </c>
    </row>
    <row r="23" spans="1:20" ht="12.75">
      <c r="A23" s="44" t="s">
        <v>179</v>
      </c>
      <c r="B23" s="70" t="str">
        <f>Hdcp!B7</f>
        <v>Monica Darrow</v>
      </c>
      <c r="C23" s="70"/>
      <c r="D23" s="44">
        <f>G41</f>
        <v>0</v>
      </c>
      <c r="G23" s="50"/>
      <c r="Q23" s="46"/>
      <c r="T23" s="56"/>
    </row>
    <row r="24" spans="1:20" ht="12.75">
      <c r="A24" s="47"/>
      <c r="B24" s="47"/>
      <c r="C24" s="47"/>
      <c r="D24" s="48"/>
      <c r="G24" s="50"/>
      <c r="K24" s="78" t="s">
        <v>32</v>
      </c>
      <c r="L24" s="78"/>
      <c r="M24" s="78"/>
      <c r="Q24" s="46"/>
      <c r="T24" s="46"/>
    </row>
    <row r="25" spans="1:21" ht="12.75">
      <c r="A25" s="72" t="s">
        <v>180</v>
      </c>
      <c r="B25" s="72"/>
      <c r="C25" s="72"/>
      <c r="D25" s="50"/>
      <c r="E25" s="73" t="str">
        <f>B23</f>
        <v>Monica Darrow</v>
      </c>
      <c r="F25" s="73"/>
      <c r="G25" s="54">
        <f>O36</f>
        <v>370</v>
      </c>
      <c r="Q25" s="51">
        <f>O42</f>
        <v>426</v>
      </c>
      <c r="R25" s="71" t="str">
        <f>U22</f>
        <v>Jadyn Dostal</v>
      </c>
      <c r="S25" s="71"/>
      <c r="T25" s="74" t="s">
        <v>156</v>
      </c>
      <c r="U25" s="74"/>
    </row>
    <row r="26" spans="1:20" ht="12.75">
      <c r="A26" s="53"/>
      <c r="B26" s="53"/>
      <c r="C26" s="53"/>
      <c r="D26" s="50"/>
      <c r="L26" s="57" t="s">
        <v>181</v>
      </c>
      <c r="T26" s="46"/>
    </row>
    <row r="27" spans="1:23" ht="12.75">
      <c r="A27" s="44" t="s">
        <v>182</v>
      </c>
      <c r="B27" s="70" t="s">
        <v>158</v>
      </c>
      <c r="C27" s="70"/>
      <c r="D27" s="49">
        <f>G42</f>
        <v>0</v>
      </c>
      <c r="T27" s="51">
        <f>G54</f>
        <v>0</v>
      </c>
      <c r="U27" s="44" t="s">
        <v>158</v>
      </c>
      <c r="V27" s="44"/>
      <c r="W27" s="45" t="s">
        <v>183</v>
      </c>
    </row>
    <row r="30" spans="1:14" ht="12.75">
      <c r="A30" s="79" t="s">
        <v>184</v>
      </c>
      <c r="B30" s="79"/>
      <c r="C30" s="79"/>
      <c r="D30" s="79"/>
      <c r="E30" s="79"/>
      <c r="F30" s="79"/>
      <c r="I30" s="79" t="s">
        <v>185</v>
      </c>
      <c r="J30" s="79"/>
      <c r="K30" s="79"/>
      <c r="L30" s="79"/>
      <c r="M30" s="79"/>
      <c r="N30" s="79"/>
    </row>
    <row r="32" spans="1:15" ht="12.75">
      <c r="A32" s="58" t="s">
        <v>155</v>
      </c>
      <c r="B32" s="80" t="str">
        <f>B2</f>
        <v>Lauren Bacys</v>
      </c>
      <c r="C32" s="80"/>
      <c r="G32" s="58">
        <f>SUM(D32:F32)</f>
        <v>0</v>
      </c>
      <c r="I32" s="80" t="str">
        <f>E4</f>
        <v>Lauren Bacys</v>
      </c>
      <c r="J32" s="80"/>
      <c r="K32" s="80"/>
      <c r="L32">
        <v>103</v>
      </c>
      <c r="M32">
        <v>94</v>
      </c>
      <c r="N32">
        <v>194</v>
      </c>
      <c r="O32" s="58">
        <f>SUM(L32:N32)</f>
        <v>391</v>
      </c>
    </row>
    <row r="33" spans="1:15" ht="12.75">
      <c r="A33" s="58" t="s">
        <v>157</v>
      </c>
      <c r="B33" s="80" t="str">
        <f>B6</f>
        <v>BYE</v>
      </c>
      <c r="C33" s="80"/>
      <c r="G33" s="58">
        <f>SUM(D33:F33)</f>
        <v>0</v>
      </c>
      <c r="I33" s="80" t="str">
        <f>E11</f>
        <v>Kayla Kutz</v>
      </c>
      <c r="J33" s="80"/>
      <c r="K33" s="80"/>
      <c r="L33">
        <v>148</v>
      </c>
      <c r="M33">
        <v>134</v>
      </c>
      <c r="N33">
        <v>98</v>
      </c>
      <c r="O33" s="58">
        <f>SUM(L33:N33)</f>
        <v>380</v>
      </c>
    </row>
    <row r="35" spans="1:15" ht="12.75">
      <c r="A35" s="58" t="s">
        <v>163</v>
      </c>
      <c r="B35" s="80" t="str">
        <f>B9</f>
        <v>Kayla Kutz</v>
      </c>
      <c r="C35" s="80"/>
      <c r="D35">
        <v>189</v>
      </c>
      <c r="E35">
        <v>178</v>
      </c>
      <c r="F35">
        <v>98</v>
      </c>
      <c r="G35" s="58">
        <f>SUM(D35:F35)</f>
        <v>465</v>
      </c>
      <c r="I35" s="80" t="str">
        <f>E18</f>
        <v>Elijah Zimdars</v>
      </c>
      <c r="J35" s="80"/>
      <c r="K35" s="80"/>
      <c r="L35">
        <v>158</v>
      </c>
      <c r="M35">
        <v>116</v>
      </c>
      <c r="N35">
        <v>92</v>
      </c>
      <c r="O35" s="58">
        <f>SUM(L35:N35)</f>
        <v>366</v>
      </c>
    </row>
    <row r="36" spans="1:15" ht="12.75">
      <c r="A36" s="58" t="s">
        <v>166</v>
      </c>
      <c r="B36" s="80" t="str">
        <f>B13</f>
        <v>Jacob Perry</v>
      </c>
      <c r="C36" s="80"/>
      <c r="D36">
        <v>183</v>
      </c>
      <c r="E36">
        <v>178</v>
      </c>
      <c r="F36">
        <v>70</v>
      </c>
      <c r="G36" s="58">
        <f>SUM(D36:F36)</f>
        <v>431</v>
      </c>
      <c r="I36" s="80" t="str">
        <f>E25</f>
        <v>Monica Darrow</v>
      </c>
      <c r="J36" s="80"/>
      <c r="K36" s="80"/>
      <c r="L36">
        <v>147</v>
      </c>
      <c r="M36">
        <v>139</v>
      </c>
      <c r="N36">
        <v>84</v>
      </c>
      <c r="O36" s="58">
        <f>SUM(L36:N36)</f>
        <v>370</v>
      </c>
    </row>
    <row r="38" spans="1:15" ht="12.75">
      <c r="A38" s="58" t="s">
        <v>170</v>
      </c>
      <c r="B38" s="80" t="str">
        <f>B16</f>
        <v>Elijah Zimdars</v>
      </c>
      <c r="C38" s="80"/>
      <c r="G38" s="58">
        <f>SUM(D38:F38)</f>
        <v>0</v>
      </c>
      <c r="I38" s="75" t="str">
        <f>R3</f>
        <v>RaeAnne Kalsto</v>
      </c>
      <c r="J38" s="75"/>
      <c r="K38" s="75"/>
      <c r="L38" s="59">
        <v>115</v>
      </c>
      <c r="M38" s="59">
        <v>120</v>
      </c>
      <c r="N38">
        <v>144</v>
      </c>
      <c r="O38" s="58">
        <f>SUM(L38:N38)</f>
        <v>379</v>
      </c>
    </row>
    <row r="39" spans="1:15" ht="12.75">
      <c r="A39" s="58" t="s">
        <v>174</v>
      </c>
      <c r="B39" s="80" t="str">
        <f>B20</f>
        <v>BYE</v>
      </c>
      <c r="C39" s="80"/>
      <c r="G39" s="58">
        <f>SUM(D39:F39)</f>
        <v>0</v>
      </c>
      <c r="I39" s="80" t="str">
        <f>R12</f>
        <v>Meghan Bacys</v>
      </c>
      <c r="J39" s="80"/>
      <c r="K39" s="80"/>
      <c r="L39" s="59">
        <v>153</v>
      </c>
      <c r="M39" s="59">
        <v>125</v>
      </c>
      <c r="N39">
        <v>84</v>
      </c>
      <c r="O39" s="58">
        <f>SUM(L39:N39)</f>
        <v>362</v>
      </c>
    </row>
    <row r="40" spans="9:11" ht="12.75">
      <c r="I40" s="80"/>
      <c r="J40" s="80"/>
      <c r="K40" s="80"/>
    </row>
    <row r="41" spans="1:15" ht="12.75">
      <c r="A41" s="58" t="s">
        <v>179</v>
      </c>
      <c r="B41" s="80" t="str">
        <f>B23</f>
        <v>Monica Darrow</v>
      </c>
      <c r="C41" s="80"/>
      <c r="G41" s="58">
        <f>SUM(D41:F41)</f>
        <v>0</v>
      </c>
      <c r="I41" s="80" t="str">
        <f>R17</f>
        <v>Derek Guerra</v>
      </c>
      <c r="J41" s="80"/>
      <c r="K41" s="80"/>
      <c r="L41">
        <v>140</v>
      </c>
      <c r="M41">
        <v>147</v>
      </c>
      <c r="N41">
        <v>30</v>
      </c>
      <c r="O41" s="58">
        <f>SUM(L41:N41)</f>
        <v>317</v>
      </c>
    </row>
    <row r="42" spans="1:15" ht="12.75">
      <c r="A42" s="58" t="s">
        <v>182</v>
      </c>
      <c r="B42" s="80" t="str">
        <f>B27</f>
        <v>BYE</v>
      </c>
      <c r="C42" s="80"/>
      <c r="G42" s="58">
        <f>SUM(D42:F42)</f>
        <v>0</v>
      </c>
      <c r="I42" s="80" t="str">
        <f>R25</f>
        <v>Jadyn Dostal</v>
      </c>
      <c r="J42" s="80"/>
      <c r="K42" s="80"/>
      <c r="L42">
        <v>134</v>
      </c>
      <c r="M42">
        <v>156</v>
      </c>
      <c r="N42">
        <v>136</v>
      </c>
      <c r="O42" s="58">
        <f>SUM(L42:N42)</f>
        <v>426</v>
      </c>
    </row>
    <row r="44" spans="1:12" ht="12.75">
      <c r="A44" s="58" t="s">
        <v>154</v>
      </c>
      <c r="B44" s="58" t="str">
        <f>U1</f>
        <v>RaeAnne Kalsto</v>
      </c>
      <c r="G44" s="58">
        <f>SUM(D44:F44)</f>
        <v>0</v>
      </c>
      <c r="K44" s="79" t="s">
        <v>186</v>
      </c>
      <c r="L44" s="79"/>
    </row>
    <row r="45" spans="1:7" ht="12.75">
      <c r="A45" s="58" t="s">
        <v>159</v>
      </c>
      <c r="B45" s="58" t="str">
        <f>U6</f>
        <v>BYE</v>
      </c>
      <c r="G45" s="58">
        <f>SUM(D45:F45)</f>
        <v>0</v>
      </c>
    </row>
    <row r="46" spans="9:15" ht="12.75">
      <c r="I46" s="80" t="str">
        <f>H8</f>
        <v>Lauren Bacys</v>
      </c>
      <c r="J46" s="80"/>
      <c r="K46" s="80"/>
      <c r="L46">
        <v>116</v>
      </c>
      <c r="M46">
        <v>112</v>
      </c>
      <c r="N46">
        <v>194</v>
      </c>
      <c r="O46" s="58">
        <f>SUM(L46:N46)</f>
        <v>422</v>
      </c>
    </row>
    <row r="47" spans="1:15" ht="12.75">
      <c r="A47" s="58" t="s">
        <v>162</v>
      </c>
      <c r="B47" s="58" t="str">
        <f>U8</f>
        <v>Meghan Bacys</v>
      </c>
      <c r="G47" s="58">
        <f>SUM(D47:F47)</f>
        <v>0</v>
      </c>
      <c r="I47" s="80" t="str">
        <f>H22</f>
        <v>Monica Darrow</v>
      </c>
      <c r="J47" s="80"/>
      <c r="K47" s="80"/>
      <c r="L47">
        <v>209</v>
      </c>
      <c r="M47">
        <v>144</v>
      </c>
      <c r="N47">
        <v>84</v>
      </c>
      <c r="O47" s="58">
        <f>SUM(L47:N47)</f>
        <v>437</v>
      </c>
    </row>
    <row r="48" spans="1:7" ht="12.75">
      <c r="A48" s="58" t="s">
        <v>167</v>
      </c>
      <c r="B48" s="58" t="str">
        <f>U13</f>
        <v>BYE</v>
      </c>
      <c r="G48" s="58">
        <f>SUM(D48:F48)</f>
        <v>0</v>
      </c>
    </row>
    <row r="49" spans="9:15" ht="12.75">
      <c r="I49" s="80" t="str">
        <f>O8</f>
        <v>RaeAnne Kalsto</v>
      </c>
      <c r="J49" s="80"/>
      <c r="K49" s="80"/>
      <c r="L49">
        <v>138</v>
      </c>
      <c r="M49">
        <v>143</v>
      </c>
      <c r="N49">
        <v>144</v>
      </c>
      <c r="O49" s="58">
        <f>SUM(L49:N49)</f>
        <v>425</v>
      </c>
    </row>
    <row r="50" spans="1:15" ht="12.75">
      <c r="A50" s="58" t="s">
        <v>169</v>
      </c>
      <c r="B50" s="58" t="str">
        <f>U15</f>
        <v>Derek Guerra</v>
      </c>
      <c r="D50">
        <v>156</v>
      </c>
      <c r="E50">
        <v>171</v>
      </c>
      <c r="F50">
        <v>30</v>
      </c>
      <c r="G50" s="58">
        <f>SUM(D50:F50)</f>
        <v>357</v>
      </c>
      <c r="I50" s="80" t="str">
        <f>O22</f>
        <v>Jadyn Dostal</v>
      </c>
      <c r="J50" s="80"/>
      <c r="K50" s="80"/>
      <c r="L50">
        <v>133</v>
      </c>
      <c r="M50">
        <v>175</v>
      </c>
      <c r="N50">
        <v>136</v>
      </c>
      <c r="O50" s="58">
        <f>SUM(L50:N50)</f>
        <v>444</v>
      </c>
    </row>
    <row r="51" spans="1:7" ht="12.75">
      <c r="A51" s="58" t="s">
        <v>175</v>
      </c>
      <c r="B51" s="58" t="str">
        <f>U20</f>
        <v>Josie Parr</v>
      </c>
      <c r="D51">
        <v>87</v>
      </c>
      <c r="E51">
        <v>137</v>
      </c>
      <c r="F51">
        <v>82</v>
      </c>
      <c r="G51" s="58">
        <f>SUM(D51:F51)</f>
        <v>306</v>
      </c>
    </row>
    <row r="52" spans="11:12" ht="12.75">
      <c r="K52" s="79" t="s">
        <v>187</v>
      </c>
      <c r="L52" s="79"/>
    </row>
    <row r="53" spans="1:7" ht="12.75">
      <c r="A53" s="58" t="s">
        <v>178</v>
      </c>
      <c r="B53" s="58" t="str">
        <f>U22</f>
        <v>Jadyn Dostal</v>
      </c>
      <c r="G53" s="58">
        <f>SUM(D53:F53)</f>
        <v>0</v>
      </c>
    </row>
    <row r="54" spans="1:15" ht="12.75">
      <c r="A54" s="58" t="s">
        <v>183</v>
      </c>
      <c r="B54" s="58" t="str">
        <f>U27</f>
        <v>BYE</v>
      </c>
      <c r="G54" s="58">
        <f>SUM(D54:F54)</f>
        <v>0</v>
      </c>
      <c r="I54" s="80" t="str">
        <f>K15</f>
        <v>Monica Darrow</v>
      </c>
      <c r="J54" s="80"/>
      <c r="K54" s="80"/>
      <c r="L54">
        <v>190</v>
      </c>
      <c r="M54">
        <v>200</v>
      </c>
      <c r="N54">
        <v>84</v>
      </c>
      <c r="O54" s="58">
        <f>SUM(L54:N54)</f>
        <v>474</v>
      </c>
    </row>
    <row r="55" spans="9:15" ht="12.75">
      <c r="I55" s="80" t="str">
        <f>K19</f>
        <v>Jadyn Dostal</v>
      </c>
      <c r="J55" s="80"/>
      <c r="K55" s="80"/>
      <c r="L55">
        <v>130</v>
      </c>
      <c r="M55">
        <v>141</v>
      </c>
      <c r="N55">
        <v>136</v>
      </c>
      <c r="O55" s="58">
        <f>SUM(L55:N55)</f>
        <v>407</v>
      </c>
    </row>
  </sheetData>
  <sheetProtection selectLockedCells="1" selectUnlockedCells="1"/>
  <mergeCells count="65">
    <mergeCell ref="I54:K54"/>
    <mergeCell ref="I55:K55"/>
    <mergeCell ref="K44:L44"/>
    <mergeCell ref="I46:K46"/>
    <mergeCell ref="I47:K47"/>
    <mergeCell ref="I49:K49"/>
    <mergeCell ref="I50:K50"/>
    <mergeCell ref="K52:L52"/>
    <mergeCell ref="B39:C39"/>
    <mergeCell ref="I39:K39"/>
    <mergeCell ref="I40:K40"/>
    <mergeCell ref="B41:C41"/>
    <mergeCell ref="I41:K41"/>
    <mergeCell ref="B42:C42"/>
    <mergeCell ref="I42:K42"/>
    <mergeCell ref="B35:C35"/>
    <mergeCell ref="I35:K35"/>
    <mergeCell ref="B36:C36"/>
    <mergeCell ref="I36:K36"/>
    <mergeCell ref="B38:C38"/>
    <mergeCell ref="I38:K38"/>
    <mergeCell ref="B27:C27"/>
    <mergeCell ref="A30:F30"/>
    <mergeCell ref="I30:N30"/>
    <mergeCell ref="B32:C32"/>
    <mergeCell ref="I32:K32"/>
    <mergeCell ref="B33:C33"/>
    <mergeCell ref="I33:K33"/>
    <mergeCell ref="B23:C23"/>
    <mergeCell ref="K24:M24"/>
    <mergeCell ref="A25:C25"/>
    <mergeCell ref="E25:F25"/>
    <mergeCell ref="R25:S25"/>
    <mergeCell ref="T25:U25"/>
    <mergeCell ref="K19:L19"/>
    <mergeCell ref="B20:C20"/>
    <mergeCell ref="E22:F22"/>
    <mergeCell ref="H22:I22"/>
    <mergeCell ref="O22:P22"/>
    <mergeCell ref="Q22:R22"/>
    <mergeCell ref="B16:C16"/>
    <mergeCell ref="K17:M17"/>
    <mergeCell ref="R17:S17"/>
    <mergeCell ref="A18:C18"/>
    <mergeCell ref="E18:F18"/>
    <mergeCell ref="T18:U18"/>
    <mergeCell ref="T11:U11"/>
    <mergeCell ref="R12:S12"/>
    <mergeCell ref="B13:C13"/>
    <mergeCell ref="H15:I15"/>
    <mergeCell ref="K15:L15"/>
    <mergeCell ref="N15:O15"/>
    <mergeCell ref="E8:F8"/>
    <mergeCell ref="H8:I8"/>
    <mergeCell ref="O8:P8"/>
    <mergeCell ref="Q8:R8"/>
    <mergeCell ref="B9:C9"/>
    <mergeCell ref="A11:C11"/>
    <mergeCell ref="E11:F11"/>
    <mergeCell ref="B2:C2"/>
    <mergeCell ref="R3:S3"/>
    <mergeCell ref="A4:C4"/>
    <mergeCell ref="E4:F4"/>
    <mergeCell ref="T4:U4"/>
    <mergeCell ref="B6:C6"/>
  </mergeCells>
  <printOptions/>
  <pageMargins left="0.75" right="0.75" top="1" bottom="1" header="0.5118055555555555" footer="0.5118055555555555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Chris</cp:lastModifiedBy>
  <dcterms:modified xsi:type="dcterms:W3CDTF">2017-09-12T00:21:42Z</dcterms:modified>
  <cp:category/>
  <cp:version/>
  <cp:contentType/>
  <cp:contentStatus/>
</cp:coreProperties>
</file>