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6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<sst xmlns="http://schemas.openxmlformats.org/spreadsheetml/2006/main" count="472" uniqueCount="163">
  <si>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</si>
  <si>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</si>
  <si>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</si>
  <si>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</si>
  <si>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</si>
  <si>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</si>
  <si>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</si>
  <si>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</si>
  <si>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</si>
  <si>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</si>
  <si>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</si>
  <si>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</si>
  <si>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</si>
  <si>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</si>
  <si>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</si>
  <si>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</si>
  <si>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</si>
  <si>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</si>
  <si>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</si>
  <si>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</si>
  <si>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</si>
  <si>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</si>
  <si>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</si>
  <si>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</si>
  <si>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</si>
  <si>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</si>
  <si>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</si>
  <si>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</si>
  <si>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</si>
  <si>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</si>
  <si>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</si>
  <si>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</si>
  <si>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</si>
  <si>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</si>
  <si>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</si>
  <si>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</si>
  <si>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</si>
  <si>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</si>
  <si>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</si>
  <si>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</si>
  <si>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</si>
  <si>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</si>
  <si>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</si>
  <si>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</si>
  <si>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</si>
  <si>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</si>
  <si>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</si>
  <si>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</si>
  <si>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</si>
  <si>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</si>
  <si>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</si>
  <si>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</si>
  <si>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</si>
  <si>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</si>
  <si>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</si>
  <si>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</si>
  <si>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</si>
  <si>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</si>
  <si>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</si>
  <si>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</si>
  <si>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</si>
  <si>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Junior Gold Girls</t>
  </si>
  <si>
    <t>Junior Gold Boys</t>
  </si>
  <si>
    <t>9th</t>
  </si>
  <si>
    <t>High Game</t>
  </si>
  <si>
    <t>Total Brackets</t>
  </si>
  <si>
    <t>Hunter Loveridge</t>
  </si>
  <si>
    <t>Justin Mooney</t>
  </si>
  <si>
    <t>Ryan Hall</t>
  </si>
  <si>
    <t>Tyler Balandes</t>
  </si>
  <si>
    <t>Andrew Mason</t>
  </si>
  <si>
    <t>Brandon Mooney</t>
  </si>
  <si>
    <t>Connell Kelleher</t>
  </si>
  <si>
    <t>Chad Dempski</t>
  </si>
  <si>
    <t>Jared Schmidt</t>
  </si>
  <si>
    <t>Logan Fogeltanz</t>
  </si>
  <si>
    <t>Davis Lohr</t>
  </si>
  <si>
    <t>Ethan Kailin</t>
  </si>
  <si>
    <t>Zach Vasey</t>
  </si>
  <si>
    <t>Maguire Hansche</t>
  </si>
  <si>
    <t>Nick DeCesaro</t>
  </si>
  <si>
    <t>Alex Acosta</t>
  </si>
  <si>
    <t>Justin Smith</t>
  </si>
  <si>
    <t>Tyler Hirth</t>
  </si>
  <si>
    <t>Chase Thompson</t>
  </si>
  <si>
    <t>Tyler McNutt</t>
  </si>
  <si>
    <t>Zach Singer</t>
  </si>
  <si>
    <t>Avery Wolf</t>
  </si>
  <si>
    <t>Zach Sasser</t>
  </si>
  <si>
    <t>Josh Singer</t>
  </si>
  <si>
    <t>Tatum Ruffalo</t>
  </si>
  <si>
    <t>Jasmine McKeel</t>
  </si>
  <si>
    <t>Elise London</t>
  </si>
  <si>
    <t>Nikki Mendez</t>
  </si>
  <si>
    <t>Danyell Chupp</t>
  </si>
  <si>
    <t>Abby Marszalkowski</t>
  </si>
  <si>
    <t>Jenna Mendez</t>
  </si>
  <si>
    <t>Kirstin Rood</t>
  </si>
  <si>
    <t>Liz Mastopietro</t>
  </si>
  <si>
    <t>Kaitlyn Rudy</t>
  </si>
  <si>
    <t>Mattie Brandos</t>
  </si>
  <si>
    <t>Melita Olig</t>
  </si>
  <si>
    <t>Savannah Gerou</t>
  </si>
  <si>
    <t>Ashley Pobloski</t>
  </si>
  <si>
    <t>Jaelynn Hoehnen</t>
  </si>
  <si>
    <t>Megan George</t>
  </si>
  <si>
    <t>Crystal George</t>
  </si>
  <si>
    <t>Rebecca Ratkowski</t>
  </si>
  <si>
    <t>Samantha Knab</t>
  </si>
  <si>
    <t>Amber Bertschinger</t>
  </si>
  <si>
    <t>Abigail Clark</t>
  </si>
  <si>
    <t>Brianna Schmidt</t>
  </si>
  <si>
    <t>Derick Donnelly</t>
  </si>
  <si>
    <t>Landon Knobel</t>
  </si>
  <si>
    <t>Tony Zingale</t>
  </si>
  <si>
    <t>Cody Marks</t>
  </si>
  <si>
    <t>Joe Mastopietro</t>
  </si>
  <si>
    <t>Owen Hamen</t>
  </si>
  <si>
    <t>Nicolas Schwind</t>
  </si>
  <si>
    <t>Matt Kappler</t>
  </si>
  <si>
    <t>Jacob Hamen</t>
  </si>
  <si>
    <t>McKenzie Mattice</t>
  </si>
  <si>
    <t>Isaac Monheim</t>
  </si>
  <si>
    <t>Haylee Schwark</t>
  </si>
  <si>
    <t>Allison Clark</t>
  </si>
  <si>
    <t>Kyle Stejskal</t>
  </si>
  <si>
    <t>Quinn Sheehy</t>
  </si>
  <si>
    <t>Kellian Mason</t>
  </si>
  <si>
    <t>Brianna Haith</t>
  </si>
  <si>
    <t>Manny Sanchez</t>
  </si>
  <si>
    <t>Freddy Petersen</t>
  </si>
  <si>
    <t>Nick Haugen</t>
  </si>
  <si>
    <t>Calvin Akers</t>
  </si>
  <si>
    <t>Megan Schmidt</t>
  </si>
  <si>
    <t>Calista Janusz</t>
  </si>
  <si>
    <t>Carlos Pablo</t>
  </si>
  <si>
    <t>Kaitlyn Azevedo</t>
  </si>
  <si>
    <t>Brody Way</t>
  </si>
  <si>
    <t>Collin Olsen</t>
  </si>
  <si>
    <t>Ethan Zgorzelski</t>
  </si>
  <si>
    <t>Jace Miyagi</t>
  </si>
  <si>
    <t>Trace Ermey</t>
  </si>
  <si>
    <t>Callie Watson</t>
  </si>
  <si>
    <t>Shania Carr</t>
  </si>
  <si>
    <t>Chris DeCesaro</t>
  </si>
  <si>
    <t>Joshua Arms</t>
  </si>
  <si>
    <t>BYE</t>
  </si>
  <si>
    <t>Lanes: 9 - 10</t>
  </si>
  <si>
    <t>Lanes:  3 - 4</t>
  </si>
  <si>
    <t>Lanes: 11 - 12</t>
  </si>
  <si>
    <t>Lanes: 15 - 16</t>
  </si>
  <si>
    <t>Lanes: 5 - 6</t>
  </si>
  <si>
    <t>Lanes: 13 - 14</t>
  </si>
  <si>
    <t>Lanes: 1 - 2</t>
  </si>
  <si>
    <t>Lanes: 7 - 8</t>
  </si>
  <si>
    <t>Lanes 3 - 4</t>
  </si>
  <si>
    <t>Lanes:15 - 16</t>
  </si>
  <si>
    <t>Lanes: 3 - 4</t>
  </si>
  <si>
    <t>Lanes 5 - 6</t>
  </si>
  <si>
    <t>Dylan Shafel</t>
  </si>
  <si>
    <t>Brunswick Zone Hawthorn Lanes</t>
  </si>
  <si>
    <t>Sunday May 21, 2017</t>
  </si>
  <si>
    <t>Lane Pattern: 45 Feet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</si>
</sst>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59" t="s">
        <v>36</v>
      </c>
      <c r="B1" s="59"/>
      <c r="C1" s="59"/>
      <c r="D1" s="59"/>
      <c r="E1" s="59"/>
      <c r="F1" s="59"/>
      <c r="G1" s="59"/>
      <c r="H1" s="60"/>
      <c r="I1" s="61"/>
    </row>
    <row r="3" spans="1:9" s="39" customFormat="1" ht="15.75">
      <c r="A3" s="62" t="s">
        <v>160</v>
      </c>
      <c r="B3" s="57"/>
      <c r="C3" s="57"/>
      <c r="D3" s="57"/>
      <c r="E3" s="57"/>
      <c r="F3" s="57"/>
      <c r="G3" s="57"/>
      <c r="H3" s="57"/>
      <c r="I3" s="61"/>
    </row>
    <row r="4" spans="1:9" s="39" customFormat="1" ht="15.75">
      <c r="A4" s="63" t="s">
        <v>161</v>
      </c>
      <c r="B4" s="57"/>
      <c r="C4" s="57"/>
      <c r="D4" s="57"/>
      <c r="E4" s="57"/>
      <c r="F4" s="57"/>
      <c r="G4" s="57"/>
      <c r="H4" s="57"/>
      <c r="I4" s="61"/>
    </row>
    <row r="5" spans="1:9" s="39" customFormat="1" ht="15.75">
      <c r="A5" s="63" t="s">
        <v>162</v>
      </c>
      <c r="B5" s="57"/>
      <c r="C5" s="57"/>
      <c r="D5" s="57"/>
      <c r="E5" s="57"/>
      <c r="F5" s="57"/>
      <c r="G5" s="57"/>
      <c r="H5" s="57"/>
      <c r="I5" s="61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7" t="s">
        <v>72</v>
      </c>
      <c r="D8" s="57"/>
      <c r="E8" s="57"/>
      <c r="F8" s="41">
        <v>300</v>
      </c>
    </row>
    <row r="9" spans="2:6" ht="15.75">
      <c r="B9" s="39" t="s">
        <v>39</v>
      </c>
      <c r="C9" s="57" t="s">
        <v>73</v>
      </c>
      <c r="D9" s="57"/>
      <c r="E9" s="57"/>
      <c r="F9" s="41">
        <v>145</v>
      </c>
    </row>
    <row r="10" spans="2:6" ht="15.75">
      <c r="B10" s="39" t="s">
        <v>40</v>
      </c>
      <c r="C10" s="57" t="s">
        <v>85</v>
      </c>
      <c r="D10" s="57"/>
      <c r="E10" s="57"/>
      <c r="F10" s="41">
        <v>85</v>
      </c>
    </row>
    <row r="11" spans="2:6" ht="15.75">
      <c r="B11" s="39" t="s">
        <v>40</v>
      </c>
      <c r="C11" s="57" t="s">
        <v>132</v>
      </c>
      <c r="D11" s="57"/>
      <c r="E11" s="57"/>
      <c r="F11" s="41">
        <v>85</v>
      </c>
    </row>
    <row r="12" spans="2:6" ht="15.75">
      <c r="B12" s="39" t="s">
        <v>47</v>
      </c>
      <c r="C12" s="57" t="s">
        <v>80</v>
      </c>
      <c r="D12" s="57"/>
      <c r="E12" s="57"/>
      <c r="F12" s="41">
        <v>60</v>
      </c>
    </row>
    <row r="13" spans="2:6" ht="15.75">
      <c r="B13" s="39" t="s">
        <v>47</v>
      </c>
      <c r="C13" s="57" t="s">
        <v>131</v>
      </c>
      <c r="D13" s="57"/>
      <c r="E13" s="57"/>
      <c r="F13" s="41">
        <v>60</v>
      </c>
    </row>
    <row r="14" spans="2:6" ht="15.75">
      <c r="B14" s="39" t="s">
        <v>47</v>
      </c>
      <c r="C14" s="57" t="s">
        <v>68</v>
      </c>
      <c r="D14" s="57"/>
      <c r="E14" s="57"/>
      <c r="F14" s="41">
        <v>60</v>
      </c>
    </row>
    <row r="15" spans="2:6" ht="15.75">
      <c r="B15" s="39" t="s">
        <v>47</v>
      </c>
      <c r="C15" s="57" t="s">
        <v>81</v>
      </c>
      <c r="D15" s="57"/>
      <c r="E15" s="57"/>
      <c r="F15" s="41">
        <v>60</v>
      </c>
    </row>
    <row r="16" spans="2:6" ht="15.75">
      <c r="B16" s="39" t="s">
        <v>63</v>
      </c>
      <c r="C16" s="57" t="s">
        <v>140</v>
      </c>
      <c r="D16" s="57"/>
      <c r="E16" s="57"/>
      <c r="F16" s="41">
        <v>45</v>
      </c>
    </row>
    <row r="17" spans="2:6" ht="15.75">
      <c r="B17" s="39" t="s">
        <v>63</v>
      </c>
      <c r="C17" s="57" t="s">
        <v>82</v>
      </c>
      <c r="D17" s="57"/>
      <c r="E17" s="57"/>
      <c r="F17" s="41">
        <v>45</v>
      </c>
    </row>
    <row r="19" spans="2:6" ht="15.75">
      <c r="B19" s="39" t="s">
        <v>41</v>
      </c>
      <c r="F19" s="42">
        <f>SUM(F8:F17)</f>
        <v>945</v>
      </c>
    </row>
    <row r="21" spans="1:6" ht="16.5">
      <c r="A21" s="38" t="s">
        <v>42</v>
      </c>
      <c r="B21" s="39"/>
      <c r="C21" s="39"/>
      <c r="D21" s="39"/>
      <c r="E21" s="39"/>
      <c r="F21" s="40"/>
    </row>
    <row r="22" spans="2:6" ht="15.75">
      <c r="B22" s="39" t="s">
        <v>38</v>
      </c>
      <c r="C22" s="57" t="s">
        <v>99</v>
      </c>
      <c r="D22" s="57"/>
      <c r="E22" s="57"/>
      <c r="F22" s="41">
        <v>250</v>
      </c>
    </row>
    <row r="23" spans="2:6" ht="15.75">
      <c r="B23" s="39" t="s">
        <v>39</v>
      </c>
      <c r="C23" s="57" t="s">
        <v>100</v>
      </c>
      <c r="D23" s="57"/>
      <c r="E23" s="57"/>
      <c r="F23" s="41">
        <v>125</v>
      </c>
    </row>
    <row r="24" spans="2:6" ht="15.75">
      <c r="B24" s="39" t="s">
        <v>40</v>
      </c>
      <c r="C24" s="57" t="s">
        <v>104</v>
      </c>
      <c r="D24" s="57"/>
      <c r="E24" s="57"/>
      <c r="F24" s="41">
        <v>80</v>
      </c>
    </row>
    <row r="25" spans="2:6" ht="15.75">
      <c r="B25" s="39" t="s">
        <v>40</v>
      </c>
      <c r="C25" s="57" t="s">
        <v>106</v>
      </c>
      <c r="D25" s="57"/>
      <c r="E25" s="57"/>
      <c r="F25" s="41">
        <v>80</v>
      </c>
    </row>
    <row r="26" spans="2:6" ht="15.75">
      <c r="B26" s="39" t="s">
        <v>47</v>
      </c>
      <c r="C26" s="57" t="s">
        <v>103</v>
      </c>
      <c r="D26" s="57"/>
      <c r="E26" s="57"/>
      <c r="F26" s="41">
        <v>45</v>
      </c>
    </row>
    <row r="27" spans="2:6" ht="15.75">
      <c r="B27" s="39" t="s">
        <v>47</v>
      </c>
      <c r="C27" s="57" t="s">
        <v>90</v>
      </c>
      <c r="D27" s="57"/>
      <c r="E27" s="57"/>
      <c r="F27" s="41">
        <v>45</v>
      </c>
    </row>
    <row r="28" spans="2:6" ht="15.75">
      <c r="B28" s="39" t="s">
        <v>47</v>
      </c>
      <c r="C28" s="57" t="s">
        <v>109</v>
      </c>
      <c r="D28" s="57"/>
      <c r="E28" s="57"/>
      <c r="F28" s="41">
        <v>45</v>
      </c>
    </row>
    <row r="29" spans="2:6" ht="15.75">
      <c r="B29" s="39" t="s">
        <v>47</v>
      </c>
      <c r="C29" s="57" t="s">
        <v>91</v>
      </c>
      <c r="D29" s="57"/>
      <c r="E29" s="57"/>
      <c r="F29" s="41">
        <v>45</v>
      </c>
    </row>
    <row r="31" spans="2:6" ht="15.75">
      <c r="B31" s="39" t="s">
        <v>41</v>
      </c>
      <c r="F31" s="42">
        <f>SUM(F22:F29)</f>
        <v>715</v>
      </c>
    </row>
    <row r="32" spans="1:6" ht="15.75">
      <c r="A32" s="39"/>
      <c r="B32" s="39"/>
      <c r="C32" s="39"/>
      <c r="D32" s="39"/>
      <c r="E32" s="39"/>
      <c r="F32" s="39"/>
    </row>
    <row r="33" spans="1:6" ht="16.5">
      <c r="A33" s="38" t="s">
        <v>43</v>
      </c>
      <c r="B33" s="39"/>
      <c r="C33" s="39"/>
      <c r="D33" s="39"/>
      <c r="E33" s="39"/>
      <c r="F33" s="41"/>
    </row>
    <row r="34" spans="1:6" ht="15.75">
      <c r="A34" s="39"/>
      <c r="B34" s="39" t="s">
        <v>38</v>
      </c>
      <c r="C34" s="57" t="s">
        <v>111</v>
      </c>
      <c r="D34" s="57"/>
      <c r="E34" s="57"/>
      <c r="F34" s="41">
        <v>225</v>
      </c>
    </row>
    <row r="35" spans="1:6" ht="15.75">
      <c r="A35" s="39"/>
      <c r="B35" s="39" t="s">
        <v>39</v>
      </c>
      <c r="C35" s="57" t="s">
        <v>120</v>
      </c>
      <c r="D35" s="57"/>
      <c r="E35" s="57"/>
      <c r="F35" s="41">
        <v>100</v>
      </c>
    </row>
    <row r="36" spans="1:6" ht="15.75">
      <c r="A36" s="39"/>
      <c r="B36" s="39" t="s">
        <v>40</v>
      </c>
      <c r="C36" s="57" t="s">
        <v>127</v>
      </c>
      <c r="D36" s="57"/>
      <c r="E36" s="57"/>
      <c r="F36" s="41">
        <v>70</v>
      </c>
    </row>
    <row r="37" spans="1:6" ht="15.75">
      <c r="A37" s="39"/>
      <c r="B37" s="39" t="s">
        <v>40</v>
      </c>
      <c r="C37" s="57" t="s">
        <v>112</v>
      </c>
      <c r="D37" s="57"/>
      <c r="E37" s="57"/>
      <c r="F37" s="41">
        <v>70</v>
      </c>
    </row>
    <row r="38" spans="1:6" ht="15.75">
      <c r="A38" s="39"/>
      <c r="B38" s="39" t="s">
        <v>47</v>
      </c>
      <c r="C38" s="57" t="s">
        <v>121</v>
      </c>
      <c r="D38" s="57"/>
      <c r="E38" s="57"/>
      <c r="F38" s="41">
        <v>45</v>
      </c>
    </row>
    <row r="39" spans="1:6" ht="15.75">
      <c r="A39" s="39"/>
      <c r="B39" s="39" t="s">
        <v>47</v>
      </c>
      <c r="C39" s="57" t="s">
        <v>117</v>
      </c>
      <c r="D39" s="57"/>
      <c r="E39" s="57"/>
      <c r="F39" s="41">
        <v>45</v>
      </c>
    </row>
    <row r="40" spans="1:6" ht="15.75">
      <c r="A40" s="39"/>
      <c r="B40" s="39"/>
      <c r="C40" s="39"/>
      <c r="D40" s="39"/>
      <c r="E40" s="39"/>
      <c r="F40" s="39"/>
    </row>
    <row r="41" spans="1:6" ht="15.75">
      <c r="A41" s="39"/>
      <c r="B41" s="39" t="s">
        <v>41</v>
      </c>
      <c r="C41" s="39"/>
      <c r="D41" s="39"/>
      <c r="E41" s="39"/>
      <c r="F41" s="42">
        <f>SUM(F34:F40)</f>
        <v>555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/>
      <c r="C43" s="39"/>
      <c r="D43" s="39"/>
      <c r="E43" s="39"/>
      <c r="F43" s="39"/>
    </row>
    <row r="44" spans="1:6" ht="16.5">
      <c r="A44" s="38" t="s">
        <v>44</v>
      </c>
      <c r="B44" s="39"/>
      <c r="C44" s="39"/>
      <c r="D44" s="39"/>
      <c r="E44" s="39"/>
      <c r="F44" s="39"/>
    </row>
    <row r="45" spans="1:7" ht="15.75">
      <c r="A45" s="39"/>
      <c r="B45" s="57" t="s">
        <v>68</v>
      </c>
      <c r="C45" s="57"/>
      <c r="D45" s="57"/>
      <c r="E45" s="57"/>
      <c r="F45" s="61"/>
      <c r="G45" s="61"/>
    </row>
    <row r="46" spans="1:7" ht="15.75">
      <c r="A46" s="39"/>
      <c r="B46" s="57" t="s">
        <v>142</v>
      </c>
      <c r="C46" s="57"/>
      <c r="D46" s="57"/>
      <c r="E46" s="57"/>
      <c r="F46" s="61"/>
      <c r="G46" s="61"/>
    </row>
    <row r="47" spans="1:7" ht="15.75">
      <c r="A47" s="39"/>
      <c r="B47" s="57" t="s">
        <v>131</v>
      </c>
      <c r="C47" s="57"/>
      <c r="D47" s="57"/>
      <c r="E47" s="57"/>
      <c r="F47" s="61"/>
      <c r="G47" s="61"/>
    </row>
    <row r="48" spans="1:7" ht="15.75">
      <c r="A48" s="39"/>
      <c r="B48" s="57" t="s">
        <v>101</v>
      </c>
      <c r="C48" s="57"/>
      <c r="D48" s="57"/>
      <c r="E48" s="57"/>
      <c r="F48" s="61"/>
      <c r="G48" s="61"/>
    </row>
    <row r="49" spans="1:6" ht="15.75">
      <c r="A49" s="39"/>
      <c r="B49" s="39"/>
      <c r="C49" s="39"/>
      <c r="D49" s="39"/>
      <c r="E49" s="39"/>
      <c r="F49" s="39"/>
    </row>
    <row r="50" spans="1:6" ht="15.75">
      <c r="A50" s="39"/>
      <c r="B50" s="39"/>
      <c r="C50" s="39"/>
      <c r="D50" s="39"/>
      <c r="E50" s="39"/>
      <c r="F50" s="39"/>
    </row>
    <row r="51" spans="1:4" s="39" customFormat="1" ht="16.5">
      <c r="A51" s="38" t="s">
        <v>46</v>
      </c>
      <c r="D51" s="38"/>
    </row>
    <row r="52" spans="1:6" s="39" customFormat="1" ht="15.75">
      <c r="A52" s="57" t="s">
        <v>81</v>
      </c>
      <c r="B52" s="61"/>
      <c r="C52" s="44">
        <v>100</v>
      </c>
      <c r="D52" s="57" t="s">
        <v>108</v>
      </c>
      <c r="E52" s="57"/>
      <c r="F52" s="39">
        <v>10</v>
      </c>
    </row>
    <row r="53" spans="1:6" s="39" customFormat="1" ht="15.75">
      <c r="A53" s="57" t="s">
        <v>80</v>
      </c>
      <c r="B53" s="61"/>
      <c r="C53" s="44">
        <v>20</v>
      </c>
      <c r="D53" s="57" t="s">
        <v>99</v>
      </c>
      <c r="E53" s="57"/>
      <c r="F53" s="39">
        <v>65</v>
      </c>
    </row>
    <row r="54" spans="1:6" s="39" customFormat="1" ht="15.75">
      <c r="A54" s="57" t="s">
        <v>73</v>
      </c>
      <c r="B54" s="61"/>
      <c r="C54" s="44">
        <v>60</v>
      </c>
      <c r="D54" s="57" t="s">
        <v>126</v>
      </c>
      <c r="E54" s="57"/>
      <c r="F54" s="39">
        <v>10</v>
      </c>
    </row>
    <row r="55" spans="1:6" s="39" customFormat="1" ht="15.75">
      <c r="A55" s="57" t="s">
        <v>75</v>
      </c>
      <c r="B55" s="58"/>
      <c r="C55" s="44">
        <v>30</v>
      </c>
      <c r="D55" s="57" t="s">
        <v>89</v>
      </c>
      <c r="E55" s="57"/>
      <c r="F55" s="39">
        <v>10</v>
      </c>
    </row>
    <row r="56" spans="1:6" s="39" customFormat="1" ht="15.75">
      <c r="A56" s="57" t="s">
        <v>104</v>
      </c>
      <c r="B56" s="58"/>
      <c r="C56" s="44">
        <v>20</v>
      </c>
      <c r="D56" s="57" t="s">
        <v>65</v>
      </c>
      <c r="E56" s="57"/>
      <c r="F56" s="39">
        <f>SUM(C52:C56)+SUM(F52:F55)</f>
        <v>325</v>
      </c>
    </row>
    <row r="57" spans="1:3" s="39" customFormat="1" ht="15.75">
      <c r="A57" s="57"/>
      <c r="B57" s="58"/>
      <c r="C57" s="44"/>
    </row>
    <row r="58" s="39" customFormat="1" ht="15.75"/>
    <row r="59" spans="1:6" ht="18">
      <c r="A59" s="38" t="s">
        <v>45</v>
      </c>
      <c r="F59" s="43">
        <f>F41+F31+F19+F56</f>
        <v>2540</v>
      </c>
    </row>
  </sheetData>
  <sheetProtection/>
  <mergeCells count="47">
    <mergeCell ref="A57:B57"/>
    <mergeCell ref="C25:E25"/>
    <mergeCell ref="C26:E26"/>
    <mergeCell ref="C37:E37"/>
    <mergeCell ref="C38:E38"/>
    <mergeCell ref="E48:G48"/>
    <mergeCell ref="D53:E53"/>
    <mergeCell ref="C15:E15"/>
    <mergeCell ref="C34:E34"/>
    <mergeCell ref="C28:E28"/>
    <mergeCell ref="C29:E29"/>
    <mergeCell ref="C27:E27"/>
    <mergeCell ref="D55:E55"/>
    <mergeCell ref="C11:E11"/>
    <mergeCell ref="C12:E12"/>
    <mergeCell ref="C13:E13"/>
    <mergeCell ref="C24:E24"/>
    <mergeCell ref="D52:E52"/>
    <mergeCell ref="C16:E16"/>
    <mergeCell ref="C17:E17"/>
    <mergeCell ref="B48:D48"/>
    <mergeCell ref="C14:E14"/>
    <mergeCell ref="C35:E35"/>
    <mergeCell ref="A54:B54"/>
    <mergeCell ref="D56:E56"/>
    <mergeCell ref="C9:E9"/>
    <mergeCell ref="C23:E23"/>
    <mergeCell ref="C10:E10"/>
    <mergeCell ref="D54:E54"/>
    <mergeCell ref="C36:E36"/>
    <mergeCell ref="C39:E39"/>
    <mergeCell ref="E46:G46"/>
    <mergeCell ref="E47:G47"/>
    <mergeCell ref="B45:D45"/>
    <mergeCell ref="B46:D46"/>
    <mergeCell ref="B47:D47"/>
    <mergeCell ref="E45:G45"/>
    <mergeCell ref="A56:B56"/>
    <mergeCell ref="A1:I1"/>
    <mergeCell ref="A3:I3"/>
    <mergeCell ref="A5:I5"/>
    <mergeCell ref="C8:E8"/>
    <mergeCell ref="C22:E22"/>
    <mergeCell ref="A52:B52"/>
    <mergeCell ref="A53:B53"/>
    <mergeCell ref="A4:I4"/>
    <mergeCell ref="A55:B55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showZeros="0" zoomScalePageLayoutView="0" workbookViewId="0" topLeftCell="A3">
      <selection activeCell="B8" sqref="B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4" t="s">
        <v>11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64</v>
      </c>
    </row>
    <row r="4" spans="1:13" ht="15">
      <c r="A4" s="9">
        <v>1</v>
      </c>
      <c r="B4" s="7" t="s">
        <v>73</v>
      </c>
      <c r="C4" s="8">
        <v>23</v>
      </c>
      <c r="D4" s="9">
        <v>168</v>
      </c>
      <c r="E4" s="9">
        <v>237</v>
      </c>
      <c r="F4" s="9">
        <v>209</v>
      </c>
      <c r="G4" s="9">
        <v>225</v>
      </c>
      <c r="H4" s="9">
        <v>172</v>
      </c>
      <c r="I4" s="9">
        <v>265</v>
      </c>
      <c r="J4" s="10">
        <f>SUM(D4:I4)</f>
        <v>1276</v>
      </c>
      <c r="K4" s="11">
        <f>AVERAGE(D4:I4)</f>
        <v>212.66666666666666</v>
      </c>
      <c r="L4" s="54">
        <f>MAX(D4:I4)</f>
        <v>265</v>
      </c>
      <c r="M4" s="52"/>
    </row>
    <row r="5" spans="1:12" ht="15">
      <c r="A5" s="9">
        <v>2</v>
      </c>
      <c r="B5" s="7" t="s">
        <v>132</v>
      </c>
      <c r="C5" s="8">
        <v>2</v>
      </c>
      <c r="D5" s="9">
        <v>257</v>
      </c>
      <c r="E5" s="9">
        <v>181</v>
      </c>
      <c r="F5" s="9">
        <v>191</v>
      </c>
      <c r="G5" s="9">
        <v>211</v>
      </c>
      <c r="H5" s="9">
        <v>225</v>
      </c>
      <c r="I5" s="9">
        <v>170</v>
      </c>
      <c r="J5" s="10">
        <f>SUM(D5:I5)</f>
        <v>1235</v>
      </c>
      <c r="K5" s="11">
        <f aca="true" t="shared" si="0" ref="K5:K23">AVERAGE(D5:I5)</f>
        <v>205.83333333333334</v>
      </c>
      <c r="L5" s="54">
        <f aca="true" t="shared" si="1" ref="L5:L39">MAX(D5:I5)</f>
        <v>257</v>
      </c>
    </row>
    <row r="6" spans="1:12" ht="15">
      <c r="A6" s="9">
        <v>3</v>
      </c>
      <c r="B6" s="7" t="s">
        <v>81</v>
      </c>
      <c r="C6" s="8">
        <v>11</v>
      </c>
      <c r="D6" s="9">
        <v>148</v>
      </c>
      <c r="E6" s="9">
        <v>257</v>
      </c>
      <c r="F6" s="9">
        <v>233</v>
      </c>
      <c r="G6" s="9">
        <v>193</v>
      </c>
      <c r="H6" s="9">
        <v>204</v>
      </c>
      <c r="I6" s="9">
        <v>188</v>
      </c>
      <c r="J6" s="10">
        <f>SUM(D6:I6)</f>
        <v>1223</v>
      </c>
      <c r="K6" s="11">
        <f t="shared" si="0"/>
        <v>203.83333333333334</v>
      </c>
      <c r="L6" s="54">
        <f t="shared" si="1"/>
        <v>257</v>
      </c>
    </row>
    <row r="7" spans="1:12" ht="15">
      <c r="A7" s="9">
        <v>4</v>
      </c>
      <c r="B7" s="7" t="s">
        <v>68</v>
      </c>
      <c r="C7" s="8">
        <v>18</v>
      </c>
      <c r="D7" s="9">
        <v>215</v>
      </c>
      <c r="E7" s="9">
        <v>215</v>
      </c>
      <c r="F7" s="9">
        <v>255</v>
      </c>
      <c r="G7" s="9">
        <v>152</v>
      </c>
      <c r="H7" s="9">
        <v>141</v>
      </c>
      <c r="I7" s="9">
        <v>226</v>
      </c>
      <c r="J7" s="10">
        <f>SUM(D7:I7)</f>
        <v>1204</v>
      </c>
      <c r="K7" s="11">
        <f t="shared" si="0"/>
        <v>200.66666666666666</v>
      </c>
      <c r="L7" s="54">
        <f t="shared" si="1"/>
        <v>255</v>
      </c>
    </row>
    <row r="8" spans="1:12" ht="15">
      <c r="A8" s="9">
        <v>5</v>
      </c>
      <c r="B8" s="7" t="s">
        <v>85</v>
      </c>
      <c r="C8" s="8">
        <v>13</v>
      </c>
      <c r="D8" s="9">
        <v>199</v>
      </c>
      <c r="E8" s="9">
        <v>205</v>
      </c>
      <c r="F8" s="9">
        <v>182</v>
      </c>
      <c r="G8" s="9">
        <v>216</v>
      </c>
      <c r="H8" s="9">
        <v>196</v>
      </c>
      <c r="I8" s="9">
        <v>184</v>
      </c>
      <c r="J8" s="10">
        <f>SUM(D8:I8)</f>
        <v>1182</v>
      </c>
      <c r="K8" s="11">
        <f t="shared" si="0"/>
        <v>197</v>
      </c>
      <c r="L8" s="54">
        <f t="shared" si="1"/>
        <v>216</v>
      </c>
    </row>
    <row r="9" spans="1:12" ht="15">
      <c r="A9" s="9">
        <v>6</v>
      </c>
      <c r="B9" s="7" t="s">
        <v>72</v>
      </c>
      <c r="C9" s="8">
        <v>21</v>
      </c>
      <c r="D9" s="9">
        <v>235</v>
      </c>
      <c r="E9" s="9">
        <v>235</v>
      </c>
      <c r="F9" s="9">
        <v>168</v>
      </c>
      <c r="G9" s="9">
        <v>158</v>
      </c>
      <c r="H9" s="9">
        <v>188</v>
      </c>
      <c r="I9" s="9">
        <v>185</v>
      </c>
      <c r="J9" s="10">
        <f>SUM(D9:I9)</f>
        <v>1169</v>
      </c>
      <c r="K9" s="11">
        <f t="shared" si="0"/>
        <v>194.83333333333334</v>
      </c>
      <c r="L9" s="54">
        <f t="shared" si="1"/>
        <v>235</v>
      </c>
    </row>
    <row r="10" spans="1:12" ht="15">
      <c r="A10" s="9">
        <v>7</v>
      </c>
      <c r="B10" s="7" t="s">
        <v>131</v>
      </c>
      <c r="C10" s="8">
        <v>22</v>
      </c>
      <c r="D10" s="9">
        <v>181</v>
      </c>
      <c r="E10" s="9">
        <v>207</v>
      </c>
      <c r="F10" s="9">
        <v>189</v>
      </c>
      <c r="G10" s="9">
        <v>176</v>
      </c>
      <c r="H10" s="9">
        <v>214</v>
      </c>
      <c r="I10" s="9">
        <v>184</v>
      </c>
      <c r="J10" s="10">
        <f>SUM(D10:I10)</f>
        <v>1151</v>
      </c>
      <c r="K10" s="11">
        <f t="shared" si="0"/>
        <v>191.83333333333334</v>
      </c>
      <c r="L10" s="54">
        <f t="shared" si="1"/>
        <v>214</v>
      </c>
    </row>
    <row r="11" spans="1:12" ht="15">
      <c r="A11" s="9">
        <v>8</v>
      </c>
      <c r="B11" s="7" t="s">
        <v>140</v>
      </c>
      <c r="C11" s="8">
        <v>17</v>
      </c>
      <c r="D11" s="9">
        <v>178</v>
      </c>
      <c r="E11" s="9">
        <v>211</v>
      </c>
      <c r="F11" s="9">
        <v>193</v>
      </c>
      <c r="G11" s="9">
        <v>203</v>
      </c>
      <c r="H11" s="9">
        <v>165</v>
      </c>
      <c r="I11" s="9">
        <v>198</v>
      </c>
      <c r="J11" s="10">
        <f>SUM(D11:I11)</f>
        <v>1148</v>
      </c>
      <c r="K11" s="11">
        <f t="shared" si="0"/>
        <v>191.33333333333334</v>
      </c>
      <c r="L11" s="54">
        <f t="shared" si="1"/>
        <v>211</v>
      </c>
    </row>
    <row r="12" spans="1:12" ht="15">
      <c r="A12" s="9">
        <v>9</v>
      </c>
      <c r="B12" s="7" t="s">
        <v>80</v>
      </c>
      <c r="C12" s="8">
        <v>11</v>
      </c>
      <c r="D12" s="9">
        <v>215</v>
      </c>
      <c r="E12" s="9">
        <v>175</v>
      </c>
      <c r="F12" s="9">
        <v>234</v>
      </c>
      <c r="G12" s="9">
        <v>168</v>
      </c>
      <c r="H12" s="9">
        <v>171</v>
      </c>
      <c r="I12" s="9">
        <v>176</v>
      </c>
      <c r="J12" s="10">
        <f>SUM(D12:I12)</f>
        <v>1139</v>
      </c>
      <c r="K12" s="11">
        <f t="shared" si="0"/>
        <v>189.83333333333334</v>
      </c>
      <c r="L12" s="54">
        <f t="shared" si="1"/>
        <v>234</v>
      </c>
    </row>
    <row r="13" spans="1:12" ht="15">
      <c r="A13" s="9">
        <v>10</v>
      </c>
      <c r="B13" s="7" t="s">
        <v>82</v>
      </c>
      <c r="C13" s="8">
        <v>10</v>
      </c>
      <c r="D13" s="9">
        <v>202</v>
      </c>
      <c r="E13" s="9">
        <v>192</v>
      </c>
      <c r="F13" s="9">
        <v>152</v>
      </c>
      <c r="G13" s="9">
        <v>153</v>
      </c>
      <c r="H13" s="9">
        <v>227</v>
      </c>
      <c r="I13" s="9">
        <v>197</v>
      </c>
      <c r="J13" s="10">
        <f>SUM(D13:I13)</f>
        <v>1123</v>
      </c>
      <c r="K13" s="11">
        <f t="shared" si="0"/>
        <v>187.16666666666666</v>
      </c>
      <c r="L13" s="54">
        <f t="shared" si="1"/>
        <v>227</v>
      </c>
    </row>
    <row r="14" spans="1:12" ht="15">
      <c r="A14" s="9">
        <v>11</v>
      </c>
      <c r="B14" s="7" t="s">
        <v>75</v>
      </c>
      <c r="C14" s="8">
        <v>3</v>
      </c>
      <c r="D14" s="9">
        <v>201</v>
      </c>
      <c r="E14" s="9">
        <v>144</v>
      </c>
      <c r="F14" s="9">
        <v>168</v>
      </c>
      <c r="G14" s="9">
        <v>223</v>
      </c>
      <c r="H14" s="9">
        <v>192</v>
      </c>
      <c r="I14" s="9">
        <v>181</v>
      </c>
      <c r="J14" s="10">
        <f>SUM(D14:I14)</f>
        <v>1109</v>
      </c>
      <c r="K14" s="11">
        <f t="shared" si="0"/>
        <v>184.83333333333334</v>
      </c>
      <c r="L14" s="54">
        <f t="shared" si="1"/>
        <v>223</v>
      </c>
    </row>
    <row r="15" spans="1:12" ht="15">
      <c r="A15" s="9">
        <v>12</v>
      </c>
      <c r="B15" s="7" t="s">
        <v>83</v>
      </c>
      <c r="C15" s="8">
        <v>12</v>
      </c>
      <c r="D15" s="9">
        <v>192</v>
      </c>
      <c r="E15" s="9">
        <v>177</v>
      </c>
      <c r="F15" s="9">
        <v>153</v>
      </c>
      <c r="G15" s="9">
        <v>214</v>
      </c>
      <c r="H15" s="9">
        <v>197</v>
      </c>
      <c r="I15" s="9">
        <v>174</v>
      </c>
      <c r="J15" s="10">
        <f>SUM(D15:I15)</f>
        <v>1107</v>
      </c>
      <c r="K15" s="11">
        <f t="shared" si="0"/>
        <v>184.5</v>
      </c>
      <c r="L15" s="54">
        <f t="shared" si="1"/>
        <v>214</v>
      </c>
    </row>
    <row r="16" spans="1:13" ht="15">
      <c r="A16" s="9">
        <v>13</v>
      </c>
      <c r="B16" s="7" t="s">
        <v>71</v>
      </c>
      <c r="C16" s="8">
        <v>20</v>
      </c>
      <c r="D16" s="9">
        <v>189</v>
      </c>
      <c r="E16" s="9">
        <v>193</v>
      </c>
      <c r="F16" s="9">
        <v>188</v>
      </c>
      <c r="G16" s="9">
        <v>163</v>
      </c>
      <c r="H16" s="9">
        <v>179</v>
      </c>
      <c r="I16" s="9">
        <v>186</v>
      </c>
      <c r="J16" s="10">
        <f>SUM(D16:I16)</f>
        <v>1098</v>
      </c>
      <c r="K16" s="11">
        <f t="shared" si="0"/>
        <v>183</v>
      </c>
      <c r="L16" s="54">
        <f t="shared" si="1"/>
        <v>193</v>
      </c>
      <c r="M16" s="52"/>
    </row>
    <row r="17" spans="1:12" ht="15">
      <c r="A17" s="9">
        <v>14</v>
      </c>
      <c r="B17" s="7" t="s">
        <v>74</v>
      </c>
      <c r="C17" s="8">
        <v>2</v>
      </c>
      <c r="D17" s="9">
        <v>173</v>
      </c>
      <c r="E17" s="9">
        <v>156</v>
      </c>
      <c r="F17" s="9">
        <v>168</v>
      </c>
      <c r="G17" s="9">
        <v>184</v>
      </c>
      <c r="H17" s="9">
        <v>230</v>
      </c>
      <c r="I17" s="9">
        <v>185</v>
      </c>
      <c r="J17" s="10">
        <f>SUM(D17:I17)</f>
        <v>1096</v>
      </c>
      <c r="K17" s="11">
        <f t="shared" si="0"/>
        <v>182.66666666666666</v>
      </c>
      <c r="L17" s="54">
        <f t="shared" si="1"/>
        <v>230</v>
      </c>
    </row>
    <row r="18" spans="1:12" ht="15">
      <c r="A18" s="9">
        <v>15</v>
      </c>
      <c r="B18" s="7" t="s">
        <v>87</v>
      </c>
      <c r="C18" s="8">
        <v>14</v>
      </c>
      <c r="D18" s="9">
        <v>201</v>
      </c>
      <c r="E18" s="9">
        <v>196</v>
      </c>
      <c r="F18" s="9">
        <v>172</v>
      </c>
      <c r="G18" s="9">
        <v>159</v>
      </c>
      <c r="H18" s="9">
        <v>172</v>
      </c>
      <c r="I18" s="9">
        <v>194</v>
      </c>
      <c r="J18" s="10">
        <f>SUM(D18:I18)</f>
        <v>1094</v>
      </c>
      <c r="K18" s="11">
        <f t="shared" si="0"/>
        <v>182.33333333333334</v>
      </c>
      <c r="L18" s="54">
        <f t="shared" si="1"/>
        <v>201</v>
      </c>
    </row>
    <row r="19" spans="1:12" ht="15">
      <c r="A19" s="9">
        <v>16</v>
      </c>
      <c r="B19" s="7" t="s">
        <v>130</v>
      </c>
      <c r="C19" s="8">
        <v>4</v>
      </c>
      <c r="D19" s="9">
        <v>180</v>
      </c>
      <c r="E19" s="9">
        <v>156</v>
      </c>
      <c r="F19" s="9">
        <v>166</v>
      </c>
      <c r="G19" s="9">
        <v>201</v>
      </c>
      <c r="H19" s="9">
        <v>212</v>
      </c>
      <c r="I19" s="9">
        <v>171</v>
      </c>
      <c r="J19" s="10">
        <f>SUM(D19:I19)</f>
        <v>1086</v>
      </c>
      <c r="K19" s="11">
        <f t="shared" si="0"/>
        <v>181</v>
      </c>
      <c r="L19" s="54">
        <f t="shared" si="1"/>
        <v>212</v>
      </c>
    </row>
    <row r="20" spans="1:12" ht="15">
      <c r="A20" s="9">
        <v>17</v>
      </c>
      <c r="B20" s="7" t="s">
        <v>66</v>
      </c>
      <c r="C20" s="8">
        <v>17</v>
      </c>
      <c r="D20" s="9">
        <v>205</v>
      </c>
      <c r="E20" s="9">
        <v>222</v>
      </c>
      <c r="F20" s="9">
        <v>166</v>
      </c>
      <c r="G20" s="9">
        <v>155</v>
      </c>
      <c r="H20" s="9">
        <v>168</v>
      </c>
      <c r="I20" s="9">
        <v>163</v>
      </c>
      <c r="J20" s="10">
        <f>SUM(D20:I20)</f>
        <v>1079</v>
      </c>
      <c r="K20" s="11">
        <f t="shared" si="0"/>
        <v>179.83333333333334</v>
      </c>
      <c r="L20" s="54">
        <f t="shared" si="1"/>
        <v>222</v>
      </c>
    </row>
    <row r="21" spans="1:12" ht="15">
      <c r="A21" s="9">
        <v>18</v>
      </c>
      <c r="B21" s="7" t="s">
        <v>86</v>
      </c>
      <c r="C21" s="8">
        <v>14</v>
      </c>
      <c r="D21" s="9">
        <v>175</v>
      </c>
      <c r="E21" s="9">
        <v>161</v>
      </c>
      <c r="F21" s="9">
        <v>201</v>
      </c>
      <c r="G21" s="9">
        <v>157</v>
      </c>
      <c r="H21" s="9">
        <v>172</v>
      </c>
      <c r="I21" s="9">
        <v>199</v>
      </c>
      <c r="J21" s="10">
        <f>SUM(D21:I21)</f>
        <v>1065</v>
      </c>
      <c r="K21" s="11">
        <f t="shared" si="0"/>
        <v>177.5</v>
      </c>
      <c r="L21" s="54">
        <f t="shared" si="1"/>
        <v>201</v>
      </c>
    </row>
    <row r="22" spans="1:12" ht="15">
      <c r="A22" s="9">
        <v>19</v>
      </c>
      <c r="B22" s="7" t="s">
        <v>141</v>
      </c>
      <c r="C22" s="8">
        <v>19</v>
      </c>
      <c r="D22" s="9">
        <v>200</v>
      </c>
      <c r="E22" s="9">
        <v>160</v>
      </c>
      <c r="F22" s="9">
        <v>180</v>
      </c>
      <c r="G22" s="9">
        <v>178</v>
      </c>
      <c r="H22" s="9">
        <v>166</v>
      </c>
      <c r="I22" s="9">
        <v>174</v>
      </c>
      <c r="J22" s="10">
        <f>SUM(D22:I22)</f>
        <v>1058</v>
      </c>
      <c r="K22" s="11">
        <f t="shared" si="0"/>
        <v>176.33333333333334</v>
      </c>
      <c r="L22" s="54">
        <f t="shared" si="1"/>
        <v>200</v>
      </c>
    </row>
    <row r="23" spans="1:12" ht="15">
      <c r="A23" s="9">
        <v>20</v>
      </c>
      <c r="B23" s="7" t="s">
        <v>88</v>
      </c>
      <c r="C23" s="8">
        <v>15</v>
      </c>
      <c r="D23" s="9">
        <v>163</v>
      </c>
      <c r="E23" s="9">
        <v>186</v>
      </c>
      <c r="F23" s="9">
        <v>181</v>
      </c>
      <c r="G23" s="9">
        <v>151</v>
      </c>
      <c r="H23" s="9">
        <v>220</v>
      </c>
      <c r="I23" s="9">
        <v>155</v>
      </c>
      <c r="J23" s="10">
        <f>SUM(D23:I23)</f>
        <v>1056</v>
      </c>
      <c r="K23" s="11">
        <f t="shared" si="0"/>
        <v>176</v>
      </c>
      <c r="L23" s="54">
        <f t="shared" si="1"/>
        <v>220</v>
      </c>
    </row>
    <row r="24" spans="1:12" ht="15">
      <c r="A24" s="9">
        <v>21</v>
      </c>
      <c r="B24" s="7" t="s">
        <v>137</v>
      </c>
      <c r="C24" s="8">
        <v>3</v>
      </c>
      <c r="D24" s="9">
        <v>167</v>
      </c>
      <c r="E24" s="9">
        <v>180</v>
      </c>
      <c r="F24" s="9">
        <v>151</v>
      </c>
      <c r="G24" s="9">
        <v>135</v>
      </c>
      <c r="H24" s="9">
        <v>198</v>
      </c>
      <c r="I24" s="9">
        <v>212</v>
      </c>
      <c r="J24" s="10">
        <f>SUM(D24:I24)</f>
        <v>1043</v>
      </c>
      <c r="K24" s="11">
        <f>AVERAGE(D24:I24)</f>
        <v>173.83333333333334</v>
      </c>
      <c r="L24" s="54">
        <f t="shared" si="1"/>
        <v>212</v>
      </c>
    </row>
    <row r="25" spans="1:12" ht="15">
      <c r="A25" s="9">
        <v>22</v>
      </c>
      <c r="B25" s="7" t="s">
        <v>135</v>
      </c>
      <c r="C25" s="8">
        <v>15</v>
      </c>
      <c r="D25" s="9">
        <v>192</v>
      </c>
      <c r="E25" s="9">
        <v>192</v>
      </c>
      <c r="F25" s="9">
        <v>153</v>
      </c>
      <c r="G25" s="9">
        <v>158</v>
      </c>
      <c r="H25" s="9">
        <v>169</v>
      </c>
      <c r="I25" s="9">
        <v>178</v>
      </c>
      <c r="J25" s="10">
        <f>SUM(D25:I25)</f>
        <v>1042</v>
      </c>
      <c r="K25" s="11">
        <f>AVERAGE(D25:I25)</f>
        <v>173.66666666666666</v>
      </c>
      <c r="L25" s="54">
        <f t="shared" si="1"/>
        <v>192</v>
      </c>
    </row>
    <row r="26" spans="1:12" ht="15">
      <c r="A26" s="9">
        <v>23</v>
      </c>
      <c r="B26" s="7" t="s">
        <v>129</v>
      </c>
      <c r="C26" s="8">
        <v>24</v>
      </c>
      <c r="D26" s="9">
        <v>161</v>
      </c>
      <c r="E26" s="9">
        <v>164</v>
      </c>
      <c r="F26" s="9">
        <v>168</v>
      </c>
      <c r="G26" s="9">
        <v>146</v>
      </c>
      <c r="H26" s="9">
        <v>189</v>
      </c>
      <c r="I26" s="9">
        <v>204</v>
      </c>
      <c r="J26" s="10">
        <f>SUM(D26:I26)</f>
        <v>1032</v>
      </c>
      <c r="K26" s="11">
        <f aca="true" t="shared" si="2" ref="K26:K39">AVERAGE(D26:I26)</f>
        <v>172</v>
      </c>
      <c r="L26" s="54">
        <f t="shared" si="1"/>
        <v>204</v>
      </c>
    </row>
    <row r="27" spans="1:12" ht="15">
      <c r="A27" s="9">
        <v>24</v>
      </c>
      <c r="B27" s="7" t="s">
        <v>139</v>
      </c>
      <c r="C27" s="8">
        <v>11</v>
      </c>
      <c r="D27" s="9">
        <v>255</v>
      </c>
      <c r="E27" s="9">
        <v>153</v>
      </c>
      <c r="F27" s="9">
        <v>192</v>
      </c>
      <c r="G27" s="9">
        <v>162</v>
      </c>
      <c r="H27" s="9">
        <v>145</v>
      </c>
      <c r="I27" s="9">
        <v>117</v>
      </c>
      <c r="J27" s="10">
        <f>SUM(D27:I27)</f>
        <v>1024</v>
      </c>
      <c r="K27" s="11">
        <f t="shared" si="2"/>
        <v>170.66666666666666</v>
      </c>
      <c r="L27" s="54">
        <f t="shared" si="1"/>
        <v>255</v>
      </c>
    </row>
    <row r="28" spans="1:12" ht="15">
      <c r="A28" s="9">
        <v>25</v>
      </c>
      <c r="B28" s="7" t="s">
        <v>89</v>
      </c>
      <c r="C28" s="8">
        <v>15</v>
      </c>
      <c r="D28" s="9">
        <v>149</v>
      </c>
      <c r="E28" s="9">
        <v>190</v>
      </c>
      <c r="F28" s="9">
        <v>157</v>
      </c>
      <c r="G28" s="9">
        <v>200</v>
      </c>
      <c r="H28" s="9">
        <v>146</v>
      </c>
      <c r="I28" s="9">
        <v>176</v>
      </c>
      <c r="J28" s="10">
        <f>SUM(D28:I28)</f>
        <v>1018</v>
      </c>
      <c r="K28" s="11">
        <f t="shared" si="2"/>
        <v>169.66666666666666</v>
      </c>
      <c r="L28" s="54">
        <f t="shared" si="1"/>
        <v>200</v>
      </c>
    </row>
    <row r="29" spans="1:12" ht="15">
      <c r="A29" s="9">
        <v>26</v>
      </c>
      <c r="B29" s="7" t="s">
        <v>79</v>
      </c>
      <c r="C29" s="8">
        <v>9</v>
      </c>
      <c r="D29" s="9">
        <v>162</v>
      </c>
      <c r="E29" s="9">
        <v>170</v>
      </c>
      <c r="F29" s="9">
        <v>150</v>
      </c>
      <c r="G29" s="9">
        <v>238</v>
      </c>
      <c r="H29" s="9">
        <v>157</v>
      </c>
      <c r="I29" s="9">
        <v>135</v>
      </c>
      <c r="J29" s="10">
        <f>SUM(D29:I29)</f>
        <v>1012</v>
      </c>
      <c r="K29" s="11">
        <f t="shared" si="2"/>
        <v>168.66666666666666</v>
      </c>
      <c r="L29" s="54">
        <f t="shared" si="1"/>
        <v>238</v>
      </c>
    </row>
    <row r="30" spans="1:12" ht="15">
      <c r="A30" s="9">
        <v>27</v>
      </c>
      <c r="B30" s="7" t="s">
        <v>159</v>
      </c>
      <c r="C30" s="8">
        <v>1</v>
      </c>
      <c r="D30" s="9">
        <v>128</v>
      </c>
      <c r="E30" s="9">
        <v>173</v>
      </c>
      <c r="F30" s="9">
        <v>175</v>
      </c>
      <c r="G30" s="9">
        <v>174</v>
      </c>
      <c r="H30" s="9">
        <v>202</v>
      </c>
      <c r="I30" s="9">
        <v>156</v>
      </c>
      <c r="J30" s="10">
        <f>SUM(D30:I30)</f>
        <v>1008</v>
      </c>
      <c r="K30" s="11">
        <f t="shared" si="2"/>
        <v>168</v>
      </c>
      <c r="L30" s="54">
        <f t="shared" si="1"/>
        <v>202</v>
      </c>
    </row>
    <row r="31" spans="1:12" ht="15">
      <c r="A31" s="9">
        <v>28</v>
      </c>
      <c r="B31" s="7" t="s">
        <v>70</v>
      </c>
      <c r="C31" s="8">
        <v>19</v>
      </c>
      <c r="D31" s="9">
        <v>173</v>
      </c>
      <c r="E31" s="9">
        <v>159</v>
      </c>
      <c r="F31" s="9">
        <v>173</v>
      </c>
      <c r="G31" s="9">
        <v>134</v>
      </c>
      <c r="H31" s="9">
        <v>191</v>
      </c>
      <c r="I31" s="9">
        <v>177</v>
      </c>
      <c r="J31" s="10">
        <f>SUM(D31:I31)</f>
        <v>1007</v>
      </c>
      <c r="K31" s="11">
        <f t="shared" si="2"/>
        <v>167.83333333333334</v>
      </c>
      <c r="L31" s="54">
        <f t="shared" si="1"/>
        <v>191</v>
      </c>
    </row>
    <row r="32" spans="1:12" ht="15">
      <c r="A32" s="9">
        <v>29</v>
      </c>
      <c r="B32" s="7" t="s">
        <v>126</v>
      </c>
      <c r="C32" s="8">
        <v>1</v>
      </c>
      <c r="D32" s="9">
        <v>144</v>
      </c>
      <c r="E32" s="9">
        <v>196</v>
      </c>
      <c r="F32" s="9">
        <v>178</v>
      </c>
      <c r="G32" s="9">
        <v>168</v>
      </c>
      <c r="H32" s="9">
        <v>167</v>
      </c>
      <c r="I32" s="9">
        <v>152</v>
      </c>
      <c r="J32" s="10">
        <f>SUM(D32:I32)</f>
        <v>1005</v>
      </c>
      <c r="K32" s="11">
        <f t="shared" si="2"/>
        <v>167.5</v>
      </c>
      <c r="L32" s="54">
        <f t="shared" si="1"/>
        <v>196</v>
      </c>
    </row>
    <row r="33" spans="1:12" ht="15">
      <c r="A33" s="9">
        <v>30</v>
      </c>
      <c r="B33" s="7" t="s">
        <v>69</v>
      </c>
      <c r="C33" s="8">
        <v>19</v>
      </c>
      <c r="D33" s="9">
        <v>187</v>
      </c>
      <c r="E33" s="9">
        <v>190</v>
      </c>
      <c r="F33" s="9">
        <v>133</v>
      </c>
      <c r="G33" s="9">
        <v>164</v>
      </c>
      <c r="H33" s="9">
        <v>144</v>
      </c>
      <c r="I33" s="9">
        <v>157</v>
      </c>
      <c r="J33" s="10">
        <f>SUM(D33:I33)</f>
        <v>975</v>
      </c>
      <c r="K33" s="11">
        <f t="shared" si="2"/>
        <v>162.5</v>
      </c>
      <c r="L33" s="54">
        <f t="shared" si="1"/>
        <v>190</v>
      </c>
    </row>
    <row r="34" spans="1:12" ht="15">
      <c r="A34" s="9">
        <v>31</v>
      </c>
      <c r="B34" s="7" t="s">
        <v>78</v>
      </c>
      <c r="C34" s="8">
        <v>7</v>
      </c>
      <c r="D34" s="9">
        <v>144</v>
      </c>
      <c r="E34" s="9">
        <v>195</v>
      </c>
      <c r="F34" s="9">
        <v>134</v>
      </c>
      <c r="G34" s="9">
        <v>163</v>
      </c>
      <c r="H34" s="9">
        <v>171</v>
      </c>
      <c r="I34" s="9">
        <v>165</v>
      </c>
      <c r="J34" s="10">
        <f>SUM(D34:I34)</f>
        <v>972</v>
      </c>
      <c r="K34" s="11">
        <f t="shared" si="2"/>
        <v>162</v>
      </c>
      <c r="L34" s="54">
        <f t="shared" si="1"/>
        <v>195</v>
      </c>
    </row>
    <row r="35" spans="1:12" ht="15">
      <c r="A35" s="9">
        <v>32</v>
      </c>
      <c r="B35" s="7" t="s">
        <v>67</v>
      </c>
      <c r="C35" s="8">
        <v>17</v>
      </c>
      <c r="D35" s="9">
        <v>245</v>
      </c>
      <c r="E35" s="9">
        <v>132</v>
      </c>
      <c r="F35" s="9">
        <v>145</v>
      </c>
      <c r="G35" s="9">
        <v>170</v>
      </c>
      <c r="H35" s="9">
        <v>139</v>
      </c>
      <c r="I35" s="9">
        <v>119</v>
      </c>
      <c r="J35" s="10">
        <f>SUM(D35:I35)</f>
        <v>950</v>
      </c>
      <c r="K35" s="11">
        <f t="shared" si="2"/>
        <v>158.33333333333334</v>
      </c>
      <c r="L35" s="54">
        <f t="shared" si="1"/>
        <v>245</v>
      </c>
    </row>
    <row r="36" spans="1:12" ht="15">
      <c r="A36" s="9">
        <v>33</v>
      </c>
      <c r="B36" s="7" t="s">
        <v>77</v>
      </c>
      <c r="C36" s="8">
        <v>7</v>
      </c>
      <c r="D36" s="9">
        <v>137</v>
      </c>
      <c r="E36" s="9">
        <v>157</v>
      </c>
      <c r="F36" s="9">
        <v>174</v>
      </c>
      <c r="G36" s="9">
        <v>154</v>
      </c>
      <c r="H36" s="9">
        <v>179</v>
      </c>
      <c r="I36" s="9">
        <v>129</v>
      </c>
      <c r="J36" s="10">
        <f>SUM(D36:I36)</f>
        <v>930</v>
      </c>
      <c r="K36" s="11">
        <f t="shared" si="2"/>
        <v>155</v>
      </c>
      <c r="L36" s="54">
        <f t="shared" si="1"/>
        <v>179</v>
      </c>
    </row>
    <row r="37" spans="1:12" ht="15">
      <c r="A37" s="9">
        <v>34</v>
      </c>
      <c r="B37" s="7" t="s">
        <v>138</v>
      </c>
      <c r="C37" s="8">
        <v>7</v>
      </c>
      <c r="D37" s="9">
        <v>154</v>
      </c>
      <c r="E37" s="9">
        <v>165</v>
      </c>
      <c r="F37" s="9">
        <v>151</v>
      </c>
      <c r="G37" s="9">
        <v>143</v>
      </c>
      <c r="H37" s="9">
        <v>132</v>
      </c>
      <c r="I37" s="9">
        <v>182</v>
      </c>
      <c r="J37" s="10">
        <f>SUM(D37:I37)</f>
        <v>927</v>
      </c>
      <c r="K37" s="11">
        <f t="shared" si="2"/>
        <v>154.5</v>
      </c>
      <c r="L37" s="54">
        <f t="shared" si="1"/>
        <v>182</v>
      </c>
    </row>
    <row r="38" spans="1:12" ht="15">
      <c r="A38" s="9">
        <v>35</v>
      </c>
      <c r="B38" s="7" t="s">
        <v>84</v>
      </c>
      <c r="C38" s="8">
        <v>12</v>
      </c>
      <c r="D38" s="9">
        <v>112</v>
      </c>
      <c r="E38" s="9">
        <v>126</v>
      </c>
      <c r="F38" s="9">
        <v>183</v>
      </c>
      <c r="G38" s="9">
        <v>142</v>
      </c>
      <c r="H38" s="9">
        <v>168</v>
      </c>
      <c r="I38" s="9">
        <v>177</v>
      </c>
      <c r="J38" s="10">
        <f>SUM(D38:I38)</f>
        <v>908</v>
      </c>
      <c r="K38" s="11">
        <f t="shared" si="2"/>
        <v>151.33333333333334</v>
      </c>
      <c r="L38" s="54">
        <f t="shared" si="1"/>
        <v>183</v>
      </c>
    </row>
    <row r="39" spans="1:12" ht="15">
      <c r="A39" s="9">
        <v>36</v>
      </c>
      <c r="B39" s="7" t="s">
        <v>76</v>
      </c>
      <c r="C39" s="8">
        <v>3</v>
      </c>
      <c r="D39" s="9">
        <v>131</v>
      </c>
      <c r="E39" s="9">
        <v>157</v>
      </c>
      <c r="F39" s="9">
        <v>189</v>
      </c>
      <c r="G39" s="9">
        <v>118</v>
      </c>
      <c r="H39" s="9">
        <v>142</v>
      </c>
      <c r="I39" s="9">
        <v>101</v>
      </c>
      <c r="J39" s="10">
        <f>SUM(D39:I39)</f>
        <v>838</v>
      </c>
      <c r="K39" s="11">
        <f t="shared" si="2"/>
        <v>139.66666666666666</v>
      </c>
      <c r="L39" s="54">
        <f t="shared" si="1"/>
        <v>189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4" t="s">
        <v>12</v>
      </c>
      <c r="B1" s="61"/>
      <c r="D1" s="65"/>
      <c r="E1" s="61"/>
      <c r="F1" s="61"/>
      <c r="G1" s="61"/>
      <c r="H1" s="61"/>
      <c r="I1" s="61"/>
      <c r="J1" s="66"/>
      <c r="K1" s="66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64</v>
      </c>
    </row>
    <row r="4" spans="1:13" ht="15">
      <c r="A4" s="6">
        <v>1</v>
      </c>
      <c r="B4" s="7" t="s">
        <v>99</v>
      </c>
      <c r="C4" s="12">
        <v>1</v>
      </c>
      <c r="D4" s="9">
        <v>172</v>
      </c>
      <c r="E4" s="9">
        <v>202</v>
      </c>
      <c r="F4" s="9">
        <v>236</v>
      </c>
      <c r="G4" s="9">
        <v>237</v>
      </c>
      <c r="H4" s="9">
        <v>194</v>
      </c>
      <c r="I4" s="9">
        <v>203</v>
      </c>
      <c r="J4" s="10">
        <f>SUM(D4:I4)</f>
        <v>1244</v>
      </c>
      <c r="K4" s="11">
        <f aca="true" t="shared" si="0" ref="K4:K11">AVERAGE(D4:I4)</f>
        <v>207.33333333333334</v>
      </c>
      <c r="L4" s="9">
        <f aca="true" t="shared" si="1" ref="L4:L29">MAX(D4:I4)</f>
        <v>237</v>
      </c>
      <c r="M4" s="52"/>
    </row>
    <row r="5" spans="1:12" ht="15">
      <c r="A5" s="6">
        <v>2</v>
      </c>
      <c r="B5" s="7" t="s">
        <v>104</v>
      </c>
      <c r="C5" s="12">
        <v>8</v>
      </c>
      <c r="D5" s="9">
        <v>157</v>
      </c>
      <c r="E5" s="9">
        <v>197</v>
      </c>
      <c r="F5" s="9">
        <v>204</v>
      </c>
      <c r="G5" s="9">
        <v>207</v>
      </c>
      <c r="H5" s="9">
        <v>190</v>
      </c>
      <c r="I5" s="9">
        <v>236</v>
      </c>
      <c r="J5" s="10">
        <f>SUM(D5:I5)</f>
        <v>1191</v>
      </c>
      <c r="K5" s="11">
        <f t="shared" si="0"/>
        <v>198.5</v>
      </c>
      <c r="L5" s="9">
        <f t="shared" si="1"/>
        <v>236</v>
      </c>
    </row>
    <row r="6" spans="1:12" ht="15">
      <c r="A6" s="6">
        <v>3</v>
      </c>
      <c r="B6" s="7" t="s">
        <v>100</v>
      </c>
      <c r="C6" s="12">
        <v>3</v>
      </c>
      <c r="D6" s="9">
        <v>147</v>
      </c>
      <c r="E6" s="9">
        <v>168</v>
      </c>
      <c r="F6" s="9">
        <v>212</v>
      </c>
      <c r="G6" s="9">
        <v>167</v>
      </c>
      <c r="H6" s="9">
        <v>257</v>
      </c>
      <c r="I6" s="9">
        <v>209</v>
      </c>
      <c r="J6" s="10">
        <f>SUM(D6:I6)</f>
        <v>1160</v>
      </c>
      <c r="K6" s="11">
        <f t="shared" si="0"/>
        <v>193.33333333333334</v>
      </c>
      <c r="L6" s="9">
        <f t="shared" si="1"/>
        <v>257</v>
      </c>
    </row>
    <row r="7" spans="1:12" ht="15">
      <c r="A7" s="6">
        <v>4</v>
      </c>
      <c r="B7" s="7" t="s">
        <v>103</v>
      </c>
      <c r="C7" s="12">
        <v>7</v>
      </c>
      <c r="D7" s="9">
        <v>240</v>
      </c>
      <c r="E7" s="9">
        <v>167</v>
      </c>
      <c r="F7" s="9">
        <v>160</v>
      </c>
      <c r="G7" s="9">
        <v>198</v>
      </c>
      <c r="H7" s="9">
        <v>182</v>
      </c>
      <c r="I7" s="9">
        <v>186</v>
      </c>
      <c r="J7" s="10">
        <f>SUM(D7:I7)</f>
        <v>1133</v>
      </c>
      <c r="K7" s="11">
        <f t="shared" si="0"/>
        <v>188.83333333333334</v>
      </c>
      <c r="L7" s="9">
        <f t="shared" si="1"/>
        <v>240</v>
      </c>
    </row>
    <row r="8" spans="1:12" ht="15">
      <c r="A8" s="6">
        <v>5</v>
      </c>
      <c r="B8" s="7" t="s">
        <v>106</v>
      </c>
      <c r="C8" s="12">
        <v>12</v>
      </c>
      <c r="D8" s="9">
        <v>211</v>
      </c>
      <c r="E8" s="9">
        <v>170</v>
      </c>
      <c r="F8" s="9">
        <v>193</v>
      </c>
      <c r="G8" s="9">
        <v>208</v>
      </c>
      <c r="H8" s="9">
        <v>162</v>
      </c>
      <c r="I8" s="9">
        <v>185</v>
      </c>
      <c r="J8" s="10">
        <f>SUM(D8:I8)</f>
        <v>1129</v>
      </c>
      <c r="K8" s="11">
        <f t="shared" si="0"/>
        <v>188.16666666666666</v>
      </c>
      <c r="L8" s="9">
        <f t="shared" si="1"/>
        <v>211</v>
      </c>
    </row>
    <row r="9" spans="1:12" ht="15">
      <c r="A9" s="6">
        <v>6</v>
      </c>
      <c r="B9" s="7" t="s">
        <v>109</v>
      </c>
      <c r="C9" s="12">
        <v>16</v>
      </c>
      <c r="D9" s="9">
        <v>179</v>
      </c>
      <c r="E9" s="9">
        <v>191</v>
      </c>
      <c r="F9" s="9">
        <v>203</v>
      </c>
      <c r="G9" s="9">
        <v>190</v>
      </c>
      <c r="H9" s="9">
        <v>193</v>
      </c>
      <c r="I9" s="9">
        <v>171</v>
      </c>
      <c r="J9" s="10">
        <f>SUM(D9:I9)</f>
        <v>1127</v>
      </c>
      <c r="K9" s="11">
        <f t="shared" si="0"/>
        <v>187.83333333333334</v>
      </c>
      <c r="L9" s="9">
        <f t="shared" si="1"/>
        <v>203</v>
      </c>
    </row>
    <row r="10" spans="1:12" ht="15">
      <c r="A10" s="6">
        <v>7</v>
      </c>
      <c r="B10" s="7" t="s">
        <v>90</v>
      </c>
      <c r="C10" s="12">
        <v>18</v>
      </c>
      <c r="D10" s="9">
        <v>190</v>
      </c>
      <c r="E10" s="9">
        <v>169</v>
      </c>
      <c r="F10" s="9">
        <v>177</v>
      </c>
      <c r="G10" s="9">
        <v>181</v>
      </c>
      <c r="H10" s="9">
        <v>191</v>
      </c>
      <c r="I10" s="9">
        <v>187</v>
      </c>
      <c r="J10" s="10">
        <f>SUM(D10:I10)</f>
        <v>1095</v>
      </c>
      <c r="K10" s="11">
        <f t="shared" si="0"/>
        <v>182.5</v>
      </c>
      <c r="L10" s="9">
        <f t="shared" si="1"/>
        <v>191</v>
      </c>
    </row>
    <row r="11" spans="1:12" ht="15">
      <c r="A11" s="6">
        <v>8</v>
      </c>
      <c r="B11" s="7" t="s">
        <v>91</v>
      </c>
      <c r="C11" s="12">
        <v>19</v>
      </c>
      <c r="D11" s="9">
        <v>245</v>
      </c>
      <c r="E11" s="9">
        <v>168</v>
      </c>
      <c r="F11" s="9">
        <v>143</v>
      </c>
      <c r="G11" s="9">
        <v>152</v>
      </c>
      <c r="H11" s="9">
        <v>190</v>
      </c>
      <c r="I11" s="9">
        <v>192</v>
      </c>
      <c r="J11" s="10">
        <f>SUM(D11:I11)</f>
        <v>1090</v>
      </c>
      <c r="K11" s="11">
        <f t="shared" si="0"/>
        <v>181.66666666666666</v>
      </c>
      <c r="L11" s="9">
        <f t="shared" si="1"/>
        <v>245</v>
      </c>
    </row>
    <row r="12" spans="1:13" ht="15">
      <c r="A12" s="6">
        <v>9</v>
      </c>
      <c r="B12" s="7" t="s">
        <v>95</v>
      </c>
      <c r="C12" s="12">
        <v>23</v>
      </c>
      <c r="D12" s="9">
        <v>201</v>
      </c>
      <c r="E12" s="9">
        <v>186</v>
      </c>
      <c r="F12" s="9">
        <v>132</v>
      </c>
      <c r="G12" s="9">
        <v>176</v>
      </c>
      <c r="H12" s="9">
        <v>179</v>
      </c>
      <c r="I12" s="9">
        <v>203</v>
      </c>
      <c r="J12" s="10">
        <f>SUM(D12:I12)</f>
        <v>1077</v>
      </c>
      <c r="K12" s="11">
        <f aca="true" t="shared" si="2" ref="K12:K29">AVERAGE(D12:I12)</f>
        <v>179.5</v>
      </c>
      <c r="L12" s="9">
        <f t="shared" si="1"/>
        <v>203</v>
      </c>
      <c r="M12" s="52"/>
    </row>
    <row r="13" spans="1:12" ht="15">
      <c r="A13" s="6">
        <v>10</v>
      </c>
      <c r="B13" s="7" t="s">
        <v>142</v>
      </c>
      <c r="C13" s="12">
        <v>5</v>
      </c>
      <c r="D13" s="9">
        <v>186</v>
      </c>
      <c r="E13" s="9">
        <v>189</v>
      </c>
      <c r="F13" s="9">
        <v>235</v>
      </c>
      <c r="G13" s="9">
        <v>125</v>
      </c>
      <c r="H13" s="9">
        <v>134</v>
      </c>
      <c r="I13" s="9">
        <v>169</v>
      </c>
      <c r="J13" s="10">
        <f>SUM(D13:I13)</f>
        <v>1038</v>
      </c>
      <c r="K13" s="11">
        <f t="shared" si="2"/>
        <v>173</v>
      </c>
      <c r="L13" s="9">
        <f t="shared" si="1"/>
        <v>235</v>
      </c>
    </row>
    <row r="14" spans="1:12" ht="15">
      <c r="A14" s="6">
        <v>11</v>
      </c>
      <c r="B14" s="7" t="s">
        <v>101</v>
      </c>
      <c r="C14" s="12">
        <v>5</v>
      </c>
      <c r="D14" s="9">
        <v>153</v>
      </c>
      <c r="E14" s="9">
        <v>180</v>
      </c>
      <c r="F14" s="9">
        <v>183</v>
      </c>
      <c r="G14" s="9">
        <v>170</v>
      </c>
      <c r="H14" s="9">
        <v>145</v>
      </c>
      <c r="I14" s="9">
        <v>201</v>
      </c>
      <c r="J14" s="10">
        <f>SUM(D14:I14)</f>
        <v>1032</v>
      </c>
      <c r="K14" s="11">
        <f t="shared" si="2"/>
        <v>172</v>
      </c>
      <c r="L14" s="9">
        <f t="shared" si="1"/>
        <v>201</v>
      </c>
    </row>
    <row r="15" spans="1:12" ht="15">
      <c r="A15" s="6">
        <v>12</v>
      </c>
      <c r="B15" s="7" t="s">
        <v>107</v>
      </c>
      <c r="C15" s="12">
        <v>14</v>
      </c>
      <c r="D15" s="9">
        <v>169</v>
      </c>
      <c r="E15" s="9">
        <v>165</v>
      </c>
      <c r="F15" s="9">
        <v>217</v>
      </c>
      <c r="G15" s="9">
        <v>152</v>
      </c>
      <c r="H15" s="9">
        <v>150</v>
      </c>
      <c r="I15" s="9">
        <v>171</v>
      </c>
      <c r="J15" s="10">
        <f>SUM(D15:I15)</f>
        <v>1024</v>
      </c>
      <c r="K15" s="11">
        <f t="shared" si="2"/>
        <v>170.66666666666666</v>
      </c>
      <c r="L15" s="9">
        <f t="shared" si="1"/>
        <v>217</v>
      </c>
    </row>
    <row r="16" spans="1:12" ht="15">
      <c r="A16" s="6">
        <v>13</v>
      </c>
      <c r="B16" s="7" t="s">
        <v>92</v>
      </c>
      <c r="C16" s="12">
        <v>20</v>
      </c>
      <c r="D16" s="9">
        <v>176</v>
      </c>
      <c r="E16" s="9">
        <v>165</v>
      </c>
      <c r="F16" s="9">
        <v>173</v>
      </c>
      <c r="G16" s="9">
        <v>136</v>
      </c>
      <c r="H16" s="9">
        <v>220</v>
      </c>
      <c r="I16" s="9">
        <v>150</v>
      </c>
      <c r="J16" s="10">
        <f>SUM(D16:I16)</f>
        <v>1020</v>
      </c>
      <c r="K16" s="11">
        <f t="shared" si="2"/>
        <v>170</v>
      </c>
      <c r="L16" s="9">
        <f t="shared" si="1"/>
        <v>220</v>
      </c>
    </row>
    <row r="17" spans="1:12" ht="15">
      <c r="A17" s="6">
        <v>14</v>
      </c>
      <c r="B17" s="7" t="s">
        <v>102</v>
      </c>
      <c r="C17" s="12">
        <v>6</v>
      </c>
      <c r="D17" s="9">
        <v>143</v>
      </c>
      <c r="E17" s="9">
        <v>170</v>
      </c>
      <c r="F17" s="9">
        <v>172</v>
      </c>
      <c r="G17" s="9">
        <v>152</v>
      </c>
      <c r="H17" s="9">
        <v>189</v>
      </c>
      <c r="I17" s="9">
        <v>190</v>
      </c>
      <c r="J17" s="10">
        <f>SUM(D17:I17)</f>
        <v>1016</v>
      </c>
      <c r="K17" s="11">
        <f t="shared" si="2"/>
        <v>169.33333333333334</v>
      </c>
      <c r="L17" s="9">
        <f t="shared" si="1"/>
        <v>190</v>
      </c>
    </row>
    <row r="18" spans="1:12" ht="15">
      <c r="A18" s="6">
        <v>15</v>
      </c>
      <c r="B18" s="7" t="s">
        <v>94</v>
      </c>
      <c r="C18" s="12">
        <v>22</v>
      </c>
      <c r="D18" s="9">
        <v>173</v>
      </c>
      <c r="E18" s="9">
        <v>181</v>
      </c>
      <c r="F18" s="9">
        <v>185</v>
      </c>
      <c r="G18" s="9">
        <v>152</v>
      </c>
      <c r="H18" s="9">
        <v>144</v>
      </c>
      <c r="I18" s="9">
        <v>179</v>
      </c>
      <c r="J18" s="10">
        <f>SUM(D18:I18)</f>
        <v>1014</v>
      </c>
      <c r="K18" s="11">
        <f t="shared" si="2"/>
        <v>169</v>
      </c>
      <c r="L18" s="9">
        <f t="shared" si="1"/>
        <v>185</v>
      </c>
    </row>
    <row r="19" spans="1:12" ht="15">
      <c r="A19" s="6">
        <v>16</v>
      </c>
      <c r="B19" s="7" t="s">
        <v>108</v>
      </c>
      <c r="C19" s="12">
        <v>15</v>
      </c>
      <c r="D19" s="9">
        <v>157</v>
      </c>
      <c r="E19" s="9">
        <v>183</v>
      </c>
      <c r="F19" s="9">
        <v>160</v>
      </c>
      <c r="G19" s="9">
        <v>205</v>
      </c>
      <c r="H19" s="9">
        <v>140</v>
      </c>
      <c r="I19" s="9">
        <v>166</v>
      </c>
      <c r="J19" s="10">
        <f>SUM(D19:I19)</f>
        <v>1011</v>
      </c>
      <c r="K19" s="11">
        <f t="shared" si="2"/>
        <v>168.5</v>
      </c>
      <c r="L19" s="9">
        <f t="shared" si="1"/>
        <v>205</v>
      </c>
    </row>
    <row r="20" spans="1:12" ht="15">
      <c r="A20" s="6">
        <v>17</v>
      </c>
      <c r="B20" s="7" t="s">
        <v>93</v>
      </c>
      <c r="C20" s="12">
        <v>21</v>
      </c>
      <c r="D20" s="9">
        <v>150</v>
      </c>
      <c r="E20" s="9">
        <v>142</v>
      </c>
      <c r="F20" s="9">
        <v>164</v>
      </c>
      <c r="G20" s="9">
        <v>169</v>
      </c>
      <c r="H20" s="9">
        <v>167</v>
      </c>
      <c r="I20" s="9">
        <v>216</v>
      </c>
      <c r="J20" s="10">
        <f>SUM(D20:I20)</f>
        <v>1008</v>
      </c>
      <c r="K20" s="11">
        <f t="shared" si="2"/>
        <v>168</v>
      </c>
      <c r="L20" s="9">
        <f t="shared" si="1"/>
        <v>216</v>
      </c>
    </row>
    <row r="21" spans="1:12" ht="15">
      <c r="A21" s="6">
        <v>18</v>
      </c>
      <c r="B21" s="7" t="s">
        <v>110</v>
      </c>
      <c r="C21" s="12">
        <v>16</v>
      </c>
      <c r="D21" s="9">
        <v>159</v>
      </c>
      <c r="E21" s="9">
        <v>168</v>
      </c>
      <c r="F21" s="9">
        <v>216</v>
      </c>
      <c r="G21" s="9">
        <v>124</v>
      </c>
      <c r="H21" s="9">
        <v>156</v>
      </c>
      <c r="I21" s="9">
        <v>151</v>
      </c>
      <c r="J21" s="10">
        <f>SUM(D21:I21)</f>
        <v>974</v>
      </c>
      <c r="K21" s="11">
        <f t="shared" si="2"/>
        <v>162.33333333333334</v>
      </c>
      <c r="L21" s="9">
        <f t="shared" si="1"/>
        <v>216</v>
      </c>
    </row>
    <row r="22" spans="1:12" ht="15">
      <c r="A22" s="6">
        <v>19</v>
      </c>
      <c r="B22" s="7" t="s">
        <v>97</v>
      </c>
      <c r="C22" s="12">
        <v>24</v>
      </c>
      <c r="D22" s="9">
        <v>173</v>
      </c>
      <c r="E22" s="9">
        <v>130</v>
      </c>
      <c r="F22" s="9">
        <v>164</v>
      </c>
      <c r="G22" s="9">
        <v>159</v>
      </c>
      <c r="H22" s="9">
        <v>145</v>
      </c>
      <c r="I22" s="9">
        <v>193</v>
      </c>
      <c r="J22" s="10">
        <f>SUM(D22:I22)</f>
        <v>964</v>
      </c>
      <c r="K22" s="11">
        <f t="shared" si="2"/>
        <v>160.66666666666666</v>
      </c>
      <c r="L22" s="9">
        <f t="shared" si="1"/>
        <v>193</v>
      </c>
    </row>
    <row r="23" spans="1:12" ht="15">
      <c r="A23" s="6">
        <v>20</v>
      </c>
      <c r="B23" s="7" t="s">
        <v>133</v>
      </c>
      <c r="C23" s="12">
        <v>6</v>
      </c>
      <c r="D23" s="9">
        <v>157</v>
      </c>
      <c r="E23" s="9">
        <v>153</v>
      </c>
      <c r="F23" s="9">
        <v>154</v>
      </c>
      <c r="G23" s="9">
        <v>155</v>
      </c>
      <c r="H23" s="9">
        <v>181</v>
      </c>
      <c r="I23" s="9">
        <v>162</v>
      </c>
      <c r="J23" s="10">
        <f>SUM(D23:I23)</f>
        <v>962</v>
      </c>
      <c r="K23" s="11">
        <f t="shared" si="2"/>
        <v>160.33333333333334</v>
      </c>
      <c r="L23" s="9">
        <f t="shared" si="1"/>
        <v>181</v>
      </c>
    </row>
    <row r="24" spans="1:12" ht="15">
      <c r="A24" s="6">
        <v>21</v>
      </c>
      <c r="B24" s="7" t="s">
        <v>143</v>
      </c>
      <c r="C24" s="12">
        <v>23</v>
      </c>
      <c r="D24" s="9">
        <v>166</v>
      </c>
      <c r="E24" s="9">
        <v>151</v>
      </c>
      <c r="F24" s="9">
        <v>165</v>
      </c>
      <c r="G24" s="9">
        <v>171</v>
      </c>
      <c r="H24" s="9">
        <v>134</v>
      </c>
      <c r="I24" s="9">
        <v>154</v>
      </c>
      <c r="J24" s="10">
        <f>SUM(D24:I24)</f>
        <v>941</v>
      </c>
      <c r="K24" s="11">
        <f t="shared" si="2"/>
        <v>156.83333333333334</v>
      </c>
      <c r="L24" s="9">
        <f t="shared" si="1"/>
        <v>171</v>
      </c>
    </row>
    <row r="25" spans="1:12" ht="15">
      <c r="A25" s="6">
        <v>22</v>
      </c>
      <c r="B25" s="7" t="s">
        <v>98</v>
      </c>
      <c r="C25" s="12">
        <v>1</v>
      </c>
      <c r="D25" s="9">
        <v>125</v>
      </c>
      <c r="E25" s="9">
        <v>122</v>
      </c>
      <c r="F25" s="9">
        <v>178</v>
      </c>
      <c r="G25" s="9">
        <v>180</v>
      </c>
      <c r="H25" s="9">
        <v>156</v>
      </c>
      <c r="I25" s="9">
        <v>179</v>
      </c>
      <c r="J25" s="10">
        <f>SUM(D25:I25)</f>
        <v>940</v>
      </c>
      <c r="K25" s="11">
        <f t="shared" si="2"/>
        <v>156.66666666666666</v>
      </c>
      <c r="L25" s="9">
        <f t="shared" si="1"/>
        <v>180</v>
      </c>
    </row>
    <row r="26" spans="1:12" ht="15">
      <c r="A26" s="6">
        <v>23</v>
      </c>
      <c r="B26" s="7" t="s">
        <v>105</v>
      </c>
      <c r="C26" s="12">
        <v>9</v>
      </c>
      <c r="D26" s="9">
        <v>147</v>
      </c>
      <c r="E26" s="9">
        <v>164</v>
      </c>
      <c r="F26" s="9">
        <v>140</v>
      </c>
      <c r="G26" s="9">
        <v>156</v>
      </c>
      <c r="H26" s="9">
        <v>165</v>
      </c>
      <c r="I26" s="9">
        <v>161</v>
      </c>
      <c r="J26" s="10">
        <f>SUM(D26:I26)</f>
        <v>933</v>
      </c>
      <c r="K26" s="11">
        <f t="shared" si="2"/>
        <v>155.5</v>
      </c>
      <c r="L26" s="9">
        <f t="shared" si="1"/>
        <v>165</v>
      </c>
    </row>
    <row r="27" spans="1:12" ht="15">
      <c r="A27" s="6">
        <v>24</v>
      </c>
      <c r="B27" s="7" t="s">
        <v>136</v>
      </c>
      <c r="C27" s="12">
        <v>21</v>
      </c>
      <c r="D27" s="9">
        <v>194</v>
      </c>
      <c r="E27" s="9">
        <v>159</v>
      </c>
      <c r="F27" s="9">
        <v>127</v>
      </c>
      <c r="G27" s="9">
        <v>148</v>
      </c>
      <c r="H27" s="9">
        <v>142</v>
      </c>
      <c r="I27" s="9">
        <v>151</v>
      </c>
      <c r="J27" s="10">
        <f>SUM(D27:I27)</f>
        <v>921</v>
      </c>
      <c r="K27" s="11">
        <f t="shared" si="2"/>
        <v>153.5</v>
      </c>
      <c r="L27" s="9">
        <f t="shared" si="1"/>
        <v>194</v>
      </c>
    </row>
    <row r="28" spans="1:12" ht="15">
      <c r="A28" s="6">
        <v>25</v>
      </c>
      <c r="B28" s="7" t="s">
        <v>123</v>
      </c>
      <c r="C28" s="12">
        <v>11</v>
      </c>
      <c r="D28" s="9">
        <v>159</v>
      </c>
      <c r="E28" s="9">
        <v>150</v>
      </c>
      <c r="F28" s="9">
        <v>144</v>
      </c>
      <c r="G28" s="9">
        <v>146</v>
      </c>
      <c r="H28" s="9">
        <v>139</v>
      </c>
      <c r="I28" s="9">
        <v>158</v>
      </c>
      <c r="J28" s="10">
        <f>SUM(D28:I28)</f>
        <v>896</v>
      </c>
      <c r="K28" s="11">
        <f t="shared" si="2"/>
        <v>149.33333333333334</v>
      </c>
      <c r="L28" s="9">
        <f t="shared" si="1"/>
        <v>159</v>
      </c>
    </row>
    <row r="29" spans="1:12" ht="15">
      <c r="A29" s="6">
        <v>26</v>
      </c>
      <c r="B29" s="7" t="s">
        <v>96</v>
      </c>
      <c r="C29" s="12">
        <v>24</v>
      </c>
      <c r="D29" s="9">
        <v>130</v>
      </c>
      <c r="E29" s="9">
        <v>138</v>
      </c>
      <c r="F29" s="9">
        <v>154</v>
      </c>
      <c r="G29" s="9">
        <v>113</v>
      </c>
      <c r="H29" s="9">
        <v>138</v>
      </c>
      <c r="I29" s="9">
        <v>163</v>
      </c>
      <c r="J29" s="10">
        <f>SUM(D29:I29)</f>
        <v>836</v>
      </c>
      <c r="K29" s="11">
        <f t="shared" si="2"/>
        <v>139.33333333333334</v>
      </c>
      <c r="L29" s="9">
        <f t="shared" si="1"/>
        <v>163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4" sqref="B4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7" t="s">
        <v>13</v>
      </c>
      <c r="B1" s="68"/>
      <c r="C1" s="14"/>
      <c r="D1" s="14"/>
      <c r="F1" s="69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70"/>
      <c r="AA1" s="61"/>
      <c r="AB1" s="61"/>
      <c r="AC1" s="61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111</v>
      </c>
      <c r="C4" s="20">
        <v>171</v>
      </c>
      <c r="D4" s="21">
        <v>26</v>
      </c>
      <c r="E4" s="28">
        <v>17</v>
      </c>
      <c r="F4" s="22">
        <v>177</v>
      </c>
      <c r="G4" s="23">
        <f>D4</f>
        <v>26</v>
      </c>
      <c r="H4" s="24">
        <f>SUM(F4:G4)</f>
        <v>203</v>
      </c>
      <c r="I4" s="22">
        <v>213</v>
      </c>
      <c r="J4" s="23">
        <f>D4</f>
        <v>26</v>
      </c>
      <c r="K4" s="24">
        <f>SUM(I4:J4)</f>
        <v>239</v>
      </c>
      <c r="L4" s="27">
        <f>H4+K4</f>
        <v>442</v>
      </c>
      <c r="M4" s="22">
        <v>173</v>
      </c>
      <c r="N4" s="23">
        <f>D4</f>
        <v>26</v>
      </c>
      <c r="O4" s="24">
        <f>SUM(M4:N4)</f>
        <v>199</v>
      </c>
      <c r="P4" s="27">
        <f>L4+O4</f>
        <v>641</v>
      </c>
      <c r="Q4" s="22">
        <v>210</v>
      </c>
      <c r="R4" s="23">
        <f>D4</f>
        <v>26</v>
      </c>
      <c r="S4" s="24">
        <f>SUM(Q4:R4)</f>
        <v>236</v>
      </c>
      <c r="T4" s="27">
        <f>P4+S4</f>
        <v>877</v>
      </c>
      <c r="U4" s="22">
        <v>156</v>
      </c>
      <c r="V4" s="23">
        <f>D4</f>
        <v>26</v>
      </c>
      <c r="W4" s="24">
        <f>SUM(U4:V4)</f>
        <v>182</v>
      </c>
      <c r="X4" s="27">
        <f>T4+W4</f>
        <v>1059</v>
      </c>
      <c r="Y4" s="22">
        <v>169</v>
      </c>
      <c r="Z4" s="23">
        <f>D4</f>
        <v>26</v>
      </c>
      <c r="AA4" s="24">
        <f>SUM(Y4:Z4)</f>
        <v>195</v>
      </c>
      <c r="AB4" s="25">
        <f>H4+K4+O4+S4+W4+AA4</f>
        <v>1254</v>
      </c>
      <c r="AC4" s="26">
        <f>AVERAGE(F4,I4,M4,Q4,U4,Y4)</f>
        <v>183</v>
      </c>
      <c r="AE4" s="55"/>
    </row>
    <row r="5" spans="1:29" ht="12.75">
      <c r="A5" s="19">
        <v>2</v>
      </c>
      <c r="B5" s="20" t="s">
        <v>120</v>
      </c>
      <c r="C5" s="20">
        <v>113</v>
      </c>
      <c r="D5" s="21">
        <v>78</v>
      </c>
      <c r="E5" s="28">
        <v>8</v>
      </c>
      <c r="F5" s="22">
        <v>107</v>
      </c>
      <c r="G5" s="23">
        <f>D5</f>
        <v>78</v>
      </c>
      <c r="H5" s="24">
        <f>SUM(F5:G5)</f>
        <v>185</v>
      </c>
      <c r="I5" s="22">
        <v>135</v>
      </c>
      <c r="J5" s="23">
        <f>D5</f>
        <v>78</v>
      </c>
      <c r="K5" s="24">
        <f>SUM(I5:J5)</f>
        <v>213</v>
      </c>
      <c r="L5" s="27">
        <f>H5+K5</f>
        <v>398</v>
      </c>
      <c r="M5" s="22">
        <v>167</v>
      </c>
      <c r="N5" s="23">
        <f>D5</f>
        <v>78</v>
      </c>
      <c r="O5" s="24">
        <f>SUM(M5:N5)</f>
        <v>245</v>
      </c>
      <c r="P5" s="27">
        <f>L5+O5</f>
        <v>643</v>
      </c>
      <c r="Q5" s="22">
        <v>103</v>
      </c>
      <c r="R5" s="23">
        <f>D5</f>
        <v>78</v>
      </c>
      <c r="S5" s="24">
        <f>SUM(Q5:R5)</f>
        <v>181</v>
      </c>
      <c r="T5" s="27">
        <f>P5+S5</f>
        <v>824</v>
      </c>
      <c r="U5" s="22">
        <v>117</v>
      </c>
      <c r="V5" s="23">
        <f>D5</f>
        <v>78</v>
      </c>
      <c r="W5" s="24">
        <f>SUM(U5:V5)</f>
        <v>195</v>
      </c>
      <c r="X5" s="27">
        <f>T5+W5</f>
        <v>1019</v>
      </c>
      <c r="Y5" s="22">
        <v>135</v>
      </c>
      <c r="Z5" s="23">
        <f>D5</f>
        <v>78</v>
      </c>
      <c r="AA5" s="24">
        <f>SUM(Y5:Z5)</f>
        <v>213</v>
      </c>
      <c r="AB5" s="25">
        <f>H5+K5+O5+S5+W5+AA5</f>
        <v>1232</v>
      </c>
      <c r="AC5" s="26">
        <f aca="true" t="shared" si="0" ref="AC5:AC11">AVERAGE(F5,I5,M5,Q5,U5,Y5)</f>
        <v>127.33333333333333</v>
      </c>
    </row>
    <row r="6" spans="1:29" ht="12.75">
      <c r="A6" s="19">
        <v>3</v>
      </c>
      <c r="B6" s="20" t="s">
        <v>117</v>
      </c>
      <c r="C6" s="20">
        <v>159</v>
      </c>
      <c r="D6" s="21">
        <v>36</v>
      </c>
      <c r="E6" s="28">
        <v>5</v>
      </c>
      <c r="F6" s="22">
        <v>189</v>
      </c>
      <c r="G6" s="23">
        <f>D6</f>
        <v>36</v>
      </c>
      <c r="H6" s="24">
        <f>SUM(F6:G6)</f>
        <v>225</v>
      </c>
      <c r="I6" s="22">
        <v>144</v>
      </c>
      <c r="J6" s="23">
        <f>D6</f>
        <v>36</v>
      </c>
      <c r="K6" s="24">
        <f>SUM(I6:J6)</f>
        <v>180</v>
      </c>
      <c r="L6" s="27">
        <f>H6+K6</f>
        <v>405</v>
      </c>
      <c r="M6" s="22">
        <v>190</v>
      </c>
      <c r="N6" s="23">
        <f>D6</f>
        <v>36</v>
      </c>
      <c r="O6" s="24">
        <f>SUM(M6:N6)</f>
        <v>226</v>
      </c>
      <c r="P6" s="27">
        <f>L6+O6</f>
        <v>631</v>
      </c>
      <c r="Q6" s="22">
        <v>144</v>
      </c>
      <c r="R6" s="23">
        <f>D6</f>
        <v>36</v>
      </c>
      <c r="S6" s="24">
        <f>SUM(Q6:R6)</f>
        <v>180</v>
      </c>
      <c r="T6" s="27">
        <f>P6+S6</f>
        <v>811</v>
      </c>
      <c r="U6" s="22">
        <v>129</v>
      </c>
      <c r="V6" s="23">
        <f>D6</f>
        <v>36</v>
      </c>
      <c r="W6" s="24">
        <f>SUM(U6:V6)</f>
        <v>165</v>
      </c>
      <c r="X6" s="27">
        <f>T6+W6</f>
        <v>976</v>
      </c>
      <c r="Y6" s="22">
        <v>182</v>
      </c>
      <c r="Z6" s="23">
        <f>D6</f>
        <v>36</v>
      </c>
      <c r="AA6" s="24">
        <f>SUM(Y6:Z6)</f>
        <v>218</v>
      </c>
      <c r="AB6" s="25">
        <f>H6+K6+O6+S6+W6+AA6</f>
        <v>1194</v>
      </c>
      <c r="AC6" s="26">
        <f t="shared" si="0"/>
        <v>163</v>
      </c>
    </row>
    <row r="7" spans="1:29" ht="12.75">
      <c r="A7" s="19">
        <v>4</v>
      </c>
      <c r="B7" s="20" t="s">
        <v>121</v>
      </c>
      <c r="C7" s="20">
        <v>181</v>
      </c>
      <c r="D7" s="21">
        <v>17</v>
      </c>
      <c r="E7" s="28">
        <v>9</v>
      </c>
      <c r="F7" s="22">
        <v>177</v>
      </c>
      <c r="G7" s="23">
        <f>D7</f>
        <v>17</v>
      </c>
      <c r="H7" s="24">
        <f>SUM(F7:G7)</f>
        <v>194</v>
      </c>
      <c r="I7" s="22">
        <v>149</v>
      </c>
      <c r="J7" s="23">
        <f>D7</f>
        <v>17</v>
      </c>
      <c r="K7" s="24">
        <f>SUM(I7:J7)</f>
        <v>166</v>
      </c>
      <c r="L7" s="27">
        <f>H7+K7</f>
        <v>360</v>
      </c>
      <c r="M7" s="22">
        <v>212</v>
      </c>
      <c r="N7" s="23">
        <f>D7</f>
        <v>17</v>
      </c>
      <c r="O7" s="24">
        <f>SUM(M7:N7)</f>
        <v>229</v>
      </c>
      <c r="P7" s="27">
        <f>L7+O7</f>
        <v>589</v>
      </c>
      <c r="Q7" s="22">
        <v>167</v>
      </c>
      <c r="R7" s="23">
        <f>D7</f>
        <v>17</v>
      </c>
      <c r="S7" s="24">
        <f>SUM(Q7:R7)</f>
        <v>184</v>
      </c>
      <c r="T7" s="27">
        <f>P7+S7</f>
        <v>773</v>
      </c>
      <c r="U7" s="22">
        <v>170</v>
      </c>
      <c r="V7" s="23">
        <f>D7</f>
        <v>17</v>
      </c>
      <c r="W7" s="24">
        <f>SUM(U7:V7)</f>
        <v>187</v>
      </c>
      <c r="X7" s="27">
        <f>T7+W7</f>
        <v>960</v>
      </c>
      <c r="Y7" s="22">
        <v>204</v>
      </c>
      <c r="Z7" s="23">
        <f>D7</f>
        <v>17</v>
      </c>
      <c r="AA7" s="24">
        <f>SUM(Y7:Z7)</f>
        <v>221</v>
      </c>
      <c r="AB7" s="25">
        <f>H7+K7+O7+S7+W7+AA7</f>
        <v>1181</v>
      </c>
      <c r="AC7" s="26">
        <f t="shared" si="0"/>
        <v>179.83333333333334</v>
      </c>
    </row>
    <row r="8" spans="1:29" ht="12.75">
      <c r="A8" s="19">
        <v>5</v>
      </c>
      <c r="B8" s="20" t="s">
        <v>127</v>
      </c>
      <c r="C8" s="20">
        <v>154</v>
      </c>
      <c r="D8" s="21">
        <v>41</v>
      </c>
      <c r="E8" s="28">
        <v>18</v>
      </c>
      <c r="F8" s="22">
        <v>116</v>
      </c>
      <c r="G8" s="23">
        <f>D8</f>
        <v>41</v>
      </c>
      <c r="H8" s="24">
        <f>SUM(F8:G8)</f>
        <v>157</v>
      </c>
      <c r="I8" s="22">
        <v>181</v>
      </c>
      <c r="J8" s="23">
        <f>D8</f>
        <v>41</v>
      </c>
      <c r="K8" s="24">
        <f>SUM(I8:J8)</f>
        <v>222</v>
      </c>
      <c r="L8" s="27">
        <f>H8+K8</f>
        <v>379</v>
      </c>
      <c r="M8" s="22">
        <v>161</v>
      </c>
      <c r="N8" s="23">
        <f>D8</f>
        <v>41</v>
      </c>
      <c r="O8" s="24">
        <f>SUM(M8:N8)</f>
        <v>202</v>
      </c>
      <c r="P8" s="27">
        <f>L8+O8</f>
        <v>581</v>
      </c>
      <c r="Q8" s="22">
        <v>130</v>
      </c>
      <c r="R8" s="23">
        <f>D8</f>
        <v>41</v>
      </c>
      <c r="S8" s="24">
        <f>SUM(Q8:R8)</f>
        <v>171</v>
      </c>
      <c r="T8" s="27">
        <f>P8+S8</f>
        <v>752</v>
      </c>
      <c r="U8" s="22">
        <v>199</v>
      </c>
      <c r="V8" s="23">
        <f>D8</f>
        <v>41</v>
      </c>
      <c r="W8" s="24">
        <f>SUM(U8:V8)</f>
        <v>240</v>
      </c>
      <c r="X8" s="27">
        <f>T8+W8</f>
        <v>992</v>
      </c>
      <c r="Y8" s="22">
        <v>131</v>
      </c>
      <c r="Z8" s="23">
        <f>D8</f>
        <v>41</v>
      </c>
      <c r="AA8" s="24">
        <f>SUM(Y8:Z8)</f>
        <v>172</v>
      </c>
      <c r="AB8" s="25">
        <f>H8+K8+O8+S8+W8+AA8</f>
        <v>1164</v>
      </c>
      <c r="AC8" s="26">
        <f t="shared" si="0"/>
        <v>153</v>
      </c>
    </row>
    <row r="9" spans="1:29" ht="12.75">
      <c r="A9" s="19">
        <v>6</v>
      </c>
      <c r="B9" s="20" t="s">
        <v>112</v>
      </c>
      <c r="C9" s="20">
        <v>157</v>
      </c>
      <c r="D9" s="21">
        <v>38</v>
      </c>
      <c r="E9" s="28">
        <v>21</v>
      </c>
      <c r="F9" s="22">
        <v>174</v>
      </c>
      <c r="G9" s="23">
        <f>D9</f>
        <v>38</v>
      </c>
      <c r="H9" s="24">
        <f>SUM(F9:G9)</f>
        <v>212</v>
      </c>
      <c r="I9" s="22">
        <v>161</v>
      </c>
      <c r="J9" s="23">
        <f>D9</f>
        <v>38</v>
      </c>
      <c r="K9" s="24">
        <f>SUM(I9:J9)</f>
        <v>199</v>
      </c>
      <c r="L9" s="27">
        <f>H9+K9</f>
        <v>411</v>
      </c>
      <c r="M9" s="22">
        <v>155</v>
      </c>
      <c r="N9" s="23">
        <f>D9</f>
        <v>38</v>
      </c>
      <c r="O9" s="24">
        <f>SUM(M9:N9)</f>
        <v>193</v>
      </c>
      <c r="P9" s="27">
        <f>L9+O9</f>
        <v>604</v>
      </c>
      <c r="Q9" s="22">
        <v>125</v>
      </c>
      <c r="R9" s="23">
        <f>D9</f>
        <v>38</v>
      </c>
      <c r="S9" s="24">
        <f>SUM(Q9:R9)</f>
        <v>163</v>
      </c>
      <c r="T9" s="27">
        <f>P9+S9</f>
        <v>767</v>
      </c>
      <c r="U9" s="22">
        <v>128</v>
      </c>
      <c r="V9" s="23">
        <f>D9</f>
        <v>38</v>
      </c>
      <c r="W9" s="24">
        <f>SUM(U9:V9)</f>
        <v>166</v>
      </c>
      <c r="X9" s="27">
        <f>T9+W9</f>
        <v>933</v>
      </c>
      <c r="Y9" s="22">
        <v>165</v>
      </c>
      <c r="Z9" s="23">
        <f>D9</f>
        <v>38</v>
      </c>
      <c r="AA9" s="24">
        <f>SUM(Y9:Z9)</f>
        <v>203</v>
      </c>
      <c r="AB9" s="25">
        <f>H9+K9+O9+S9+W9+AA9</f>
        <v>1136</v>
      </c>
      <c r="AC9" s="26">
        <f t="shared" si="0"/>
        <v>151.33333333333334</v>
      </c>
    </row>
    <row r="10" spans="1:29" ht="12.75">
      <c r="A10" s="19">
        <v>7</v>
      </c>
      <c r="B10" s="20" t="s">
        <v>116</v>
      </c>
      <c r="C10" s="20">
        <v>174</v>
      </c>
      <c r="D10" s="21">
        <v>23</v>
      </c>
      <c r="E10" s="28">
        <v>4</v>
      </c>
      <c r="F10" s="22">
        <v>182</v>
      </c>
      <c r="G10" s="23">
        <f>D10</f>
        <v>23</v>
      </c>
      <c r="H10" s="24">
        <f>SUM(F10:G10)</f>
        <v>205</v>
      </c>
      <c r="I10" s="22">
        <v>160</v>
      </c>
      <c r="J10" s="23">
        <f>D10</f>
        <v>23</v>
      </c>
      <c r="K10" s="24">
        <f>SUM(I10:J10)</f>
        <v>183</v>
      </c>
      <c r="L10" s="27">
        <f>H10+K10</f>
        <v>388</v>
      </c>
      <c r="M10" s="22">
        <v>150</v>
      </c>
      <c r="N10" s="23">
        <f>D10</f>
        <v>23</v>
      </c>
      <c r="O10" s="24">
        <f>SUM(M10:N10)</f>
        <v>173</v>
      </c>
      <c r="P10" s="27">
        <f>L10+O10</f>
        <v>561</v>
      </c>
      <c r="Q10" s="22">
        <v>172</v>
      </c>
      <c r="R10" s="23">
        <f>D10</f>
        <v>23</v>
      </c>
      <c r="S10" s="24">
        <f>SUM(Q10:R10)</f>
        <v>195</v>
      </c>
      <c r="T10" s="27">
        <f>P10+S10</f>
        <v>756</v>
      </c>
      <c r="U10" s="22">
        <v>168</v>
      </c>
      <c r="V10" s="23">
        <f>D10</f>
        <v>23</v>
      </c>
      <c r="W10" s="24">
        <f>SUM(U10:V10)</f>
        <v>191</v>
      </c>
      <c r="X10" s="27">
        <f>T10+W10</f>
        <v>947</v>
      </c>
      <c r="Y10" s="22">
        <v>157</v>
      </c>
      <c r="Z10" s="23">
        <f>D10</f>
        <v>23</v>
      </c>
      <c r="AA10" s="24">
        <f>SUM(Y10:Z10)</f>
        <v>180</v>
      </c>
      <c r="AB10" s="25">
        <f>H10+K10+O10+S10+W10+AA10</f>
        <v>1127</v>
      </c>
      <c r="AC10" s="26">
        <f t="shared" si="0"/>
        <v>164.83333333333334</v>
      </c>
    </row>
    <row r="11" spans="1:29" ht="12.75">
      <c r="A11" s="19">
        <v>8</v>
      </c>
      <c r="B11" s="20" t="s">
        <v>124</v>
      </c>
      <c r="C11" s="20">
        <v>162</v>
      </c>
      <c r="D11" s="21">
        <v>34</v>
      </c>
      <c r="E11" s="28">
        <v>13</v>
      </c>
      <c r="F11" s="22">
        <v>137</v>
      </c>
      <c r="G11" s="23">
        <f>D11</f>
        <v>34</v>
      </c>
      <c r="H11" s="24">
        <f>SUM(F11:G11)</f>
        <v>171</v>
      </c>
      <c r="I11" s="22">
        <v>156</v>
      </c>
      <c r="J11" s="23">
        <f>D11</f>
        <v>34</v>
      </c>
      <c r="K11" s="24">
        <f>SUM(I11:J11)</f>
        <v>190</v>
      </c>
      <c r="L11" s="27">
        <f>H11+K11</f>
        <v>361</v>
      </c>
      <c r="M11" s="22">
        <v>131</v>
      </c>
      <c r="N11" s="23">
        <f>D11</f>
        <v>34</v>
      </c>
      <c r="O11" s="24">
        <f>SUM(M11:N11)</f>
        <v>165</v>
      </c>
      <c r="P11" s="27">
        <f>L11+O11</f>
        <v>526</v>
      </c>
      <c r="Q11" s="22">
        <v>164</v>
      </c>
      <c r="R11" s="23">
        <f>D11</f>
        <v>34</v>
      </c>
      <c r="S11" s="24">
        <f>SUM(Q11:R11)</f>
        <v>198</v>
      </c>
      <c r="T11" s="27">
        <f>P11+S11</f>
        <v>724</v>
      </c>
      <c r="U11" s="22">
        <v>153</v>
      </c>
      <c r="V11" s="23">
        <f>D11</f>
        <v>34</v>
      </c>
      <c r="W11" s="24">
        <f>SUM(U11:V11)</f>
        <v>187</v>
      </c>
      <c r="X11" s="27">
        <f>T11+W11</f>
        <v>911</v>
      </c>
      <c r="Y11" s="22">
        <v>128</v>
      </c>
      <c r="Z11" s="23">
        <f>D11</f>
        <v>34</v>
      </c>
      <c r="AA11" s="24">
        <f>SUM(Y11:Z11)</f>
        <v>162</v>
      </c>
      <c r="AB11" s="25">
        <f>H11+K11+O11+S11+W11+AA11</f>
        <v>1073</v>
      </c>
      <c r="AC11" s="26">
        <f t="shared" si="0"/>
        <v>144.83333333333334</v>
      </c>
    </row>
    <row r="12" spans="1:29" ht="12.75">
      <c r="A12" s="19">
        <v>9</v>
      </c>
      <c r="B12" s="20" t="s">
        <v>134</v>
      </c>
      <c r="C12" s="20">
        <v>175</v>
      </c>
      <c r="D12" s="21">
        <v>22</v>
      </c>
      <c r="E12" s="28">
        <v>8</v>
      </c>
      <c r="F12" s="22">
        <v>132</v>
      </c>
      <c r="G12" s="23">
        <f>D12</f>
        <v>22</v>
      </c>
      <c r="H12" s="24">
        <f>SUM(F12:G12)</f>
        <v>154</v>
      </c>
      <c r="I12" s="22">
        <v>156</v>
      </c>
      <c r="J12" s="23">
        <f>D12</f>
        <v>22</v>
      </c>
      <c r="K12" s="24">
        <f>SUM(I12:J12)</f>
        <v>178</v>
      </c>
      <c r="L12" s="27">
        <f>H12+K12</f>
        <v>332</v>
      </c>
      <c r="M12" s="22">
        <v>174</v>
      </c>
      <c r="N12" s="23">
        <f>D12</f>
        <v>22</v>
      </c>
      <c r="O12" s="24">
        <f>SUM(M12:N12)</f>
        <v>196</v>
      </c>
      <c r="P12" s="27">
        <f>L12+O12</f>
        <v>528</v>
      </c>
      <c r="Q12" s="22">
        <v>153</v>
      </c>
      <c r="R12" s="23">
        <f>D12</f>
        <v>22</v>
      </c>
      <c r="S12" s="24">
        <f>SUM(Q12:R12)</f>
        <v>175</v>
      </c>
      <c r="T12" s="27">
        <f>P12+S12</f>
        <v>703</v>
      </c>
      <c r="U12" s="22">
        <v>171</v>
      </c>
      <c r="V12" s="23">
        <f>D12</f>
        <v>22</v>
      </c>
      <c r="W12" s="24">
        <f>SUM(U12:V12)</f>
        <v>193</v>
      </c>
      <c r="X12" s="27">
        <f>T12+W12</f>
        <v>896</v>
      </c>
      <c r="Y12" s="22">
        <v>139</v>
      </c>
      <c r="Z12" s="23">
        <f>D12</f>
        <v>22</v>
      </c>
      <c r="AA12" s="24">
        <f>SUM(Y12:Z12)</f>
        <v>161</v>
      </c>
      <c r="AB12" s="25">
        <f>H12+K12+O12+S12+W12+AA12</f>
        <v>1057</v>
      </c>
      <c r="AC12" s="26">
        <f aca="true" t="shared" si="1" ref="AC12:AC22">AVERAGE(F12,I12,M12,Q12,U12,Y12)</f>
        <v>154.16666666666666</v>
      </c>
    </row>
    <row r="13" spans="1:29" ht="12.75">
      <c r="A13" s="19">
        <v>10</v>
      </c>
      <c r="B13" s="20" t="s">
        <v>118</v>
      </c>
      <c r="C13" s="20">
        <v>176</v>
      </c>
      <c r="D13" s="21">
        <v>21</v>
      </c>
      <c r="E13" s="28">
        <v>5</v>
      </c>
      <c r="F13" s="22">
        <v>120</v>
      </c>
      <c r="G13" s="23">
        <f>D13</f>
        <v>21</v>
      </c>
      <c r="H13" s="24">
        <f>SUM(F13:G13)</f>
        <v>141</v>
      </c>
      <c r="I13" s="22">
        <v>139</v>
      </c>
      <c r="J13" s="23">
        <f>D13</f>
        <v>21</v>
      </c>
      <c r="K13" s="24">
        <f>SUM(I13:J13)</f>
        <v>160</v>
      </c>
      <c r="L13" s="27">
        <f>H13+K13</f>
        <v>301</v>
      </c>
      <c r="M13" s="22">
        <v>212</v>
      </c>
      <c r="N13" s="23">
        <f>D13</f>
        <v>21</v>
      </c>
      <c r="O13" s="24">
        <f>SUM(M13:N13)</f>
        <v>233</v>
      </c>
      <c r="P13" s="27">
        <f>L13+O13</f>
        <v>534</v>
      </c>
      <c r="Q13" s="22">
        <v>132</v>
      </c>
      <c r="R13" s="23">
        <f>D13</f>
        <v>21</v>
      </c>
      <c r="S13" s="24">
        <f>SUM(Q13:R13)</f>
        <v>153</v>
      </c>
      <c r="T13" s="27">
        <f>P13+S13</f>
        <v>687</v>
      </c>
      <c r="U13" s="22">
        <v>188</v>
      </c>
      <c r="V13" s="23">
        <f>D13</f>
        <v>21</v>
      </c>
      <c r="W13" s="24">
        <f>SUM(U13:V13)</f>
        <v>209</v>
      </c>
      <c r="X13" s="27">
        <f>T13+W13</f>
        <v>896</v>
      </c>
      <c r="Y13" s="22">
        <v>133</v>
      </c>
      <c r="Z13" s="23">
        <f>D13</f>
        <v>21</v>
      </c>
      <c r="AA13" s="24">
        <f>SUM(Y13:Z13)</f>
        <v>154</v>
      </c>
      <c r="AB13" s="25">
        <f>H13+K13+O13+S13+W13+AA13</f>
        <v>1050</v>
      </c>
      <c r="AC13" s="26">
        <f t="shared" si="1"/>
        <v>154</v>
      </c>
    </row>
    <row r="14" spans="1:31" ht="12.75">
      <c r="A14" s="19">
        <v>11</v>
      </c>
      <c r="B14" s="20" t="s">
        <v>114</v>
      </c>
      <c r="C14" s="20">
        <v>144</v>
      </c>
      <c r="D14" s="21">
        <v>50</v>
      </c>
      <c r="E14" s="28">
        <v>23</v>
      </c>
      <c r="F14" s="22">
        <v>123</v>
      </c>
      <c r="G14" s="23">
        <f>D14</f>
        <v>50</v>
      </c>
      <c r="H14" s="24">
        <f>SUM(F14:G14)</f>
        <v>173</v>
      </c>
      <c r="I14" s="22">
        <v>101</v>
      </c>
      <c r="J14" s="23">
        <f>D14</f>
        <v>50</v>
      </c>
      <c r="K14" s="24">
        <f>SUM(I14:J14)</f>
        <v>151</v>
      </c>
      <c r="L14" s="27">
        <f>H14+K14</f>
        <v>324</v>
      </c>
      <c r="M14" s="22">
        <v>119</v>
      </c>
      <c r="N14" s="23">
        <f>D14</f>
        <v>50</v>
      </c>
      <c r="O14" s="24">
        <f>SUM(M14:N14)</f>
        <v>169</v>
      </c>
      <c r="P14" s="27">
        <f>L14+O14</f>
        <v>493</v>
      </c>
      <c r="Q14" s="22">
        <v>135</v>
      </c>
      <c r="R14" s="23">
        <f>D14</f>
        <v>50</v>
      </c>
      <c r="S14" s="24">
        <f>SUM(Q14:R14)</f>
        <v>185</v>
      </c>
      <c r="T14" s="27">
        <f>P14+S14</f>
        <v>678</v>
      </c>
      <c r="U14" s="22">
        <v>112</v>
      </c>
      <c r="V14" s="23">
        <f>D14</f>
        <v>50</v>
      </c>
      <c r="W14" s="24">
        <f>SUM(U14:V14)</f>
        <v>162</v>
      </c>
      <c r="X14" s="27">
        <f>T14+W14</f>
        <v>840</v>
      </c>
      <c r="Y14" s="22">
        <v>159</v>
      </c>
      <c r="Z14" s="23">
        <f>D14</f>
        <v>50</v>
      </c>
      <c r="AA14" s="24">
        <f>SUM(Y14:Z14)</f>
        <v>209</v>
      </c>
      <c r="AB14" s="25">
        <f>H14+K14+O14+S14+W14+AA14</f>
        <v>1049</v>
      </c>
      <c r="AC14" s="26">
        <f t="shared" si="1"/>
        <v>124.83333333333333</v>
      </c>
      <c r="AE14" s="55"/>
    </row>
    <row r="15" spans="1:29" ht="12.75">
      <c r="A15" s="19">
        <v>12</v>
      </c>
      <c r="B15" s="20" t="s">
        <v>145</v>
      </c>
      <c r="C15" s="20">
        <v>177</v>
      </c>
      <c r="D15" s="21">
        <v>20</v>
      </c>
      <c r="E15" s="28">
        <v>13</v>
      </c>
      <c r="F15" s="22">
        <v>107</v>
      </c>
      <c r="G15" s="23">
        <f>D15</f>
        <v>20</v>
      </c>
      <c r="H15" s="24">
        <f>SUM(F15:G15)</f>
        <v>127</v>
      </c>
      <c r="I15" s="22">
        <v>156</v>
      </c>
      <c r="J15" s="23">
        <f>D15</f>
        <v>20</v>
      </c>
      <c r="K15" s="24">
        <f>SUM(I15:J15)</f>
        <v>176</v>
      </c>
      <c r="L15" s="27">
        <f>H15+K15</f>
        <v>303</v>
      </c>
      <c r="M15" s="22">
        <v>165</v>
      </c>
      <c r="N15" s="23">
        <f>D15</f>
        <v>20</v>
      </c>
      <c r="O15" s="24">
        <f>SUM(M15:N15)</f>
        <v>185</v>
      </c>
      <c r="P15" s="27">
        <f>L15+O15</f>
        <v>488</v>
      </c>
      <c r="Q15" s="22">
        <v>151</v>
      </c>
      <c r="R15" s="23">
        <f>D15</f>
        <v>20</v>
      </c>
      <c r="S15" s="24">
        <f>SUM(Q15:R15)</f>
        <v>171</v>
      </c>
      <c r="T15" s="27">
        <f>P15+S15</f>
        <v>659</v>
      </c>
      <c r="U15" s="22">
        <v>196</v>
      </c>
      <c r="V15" s="23">
        <f>D15</f>
        <v>20</v>
      </c>
      <c r="W15" s="24">
        <f>SUM(U15:V15)</f>
        <v>216</v>
      </c>
      <c r="X15" s="27">
        <f>T15+W15</f>
        <v>875</v>
      </c>
      <c r="Y15" s="22">
        <v>151</v>
      </c>
      <c r="Z15" s="23">
        <f>D15</f>
        <v>20</v>
      </c>
      <c r="AA15" s="24">
        <f>SUM(Y15:Z15)</f>
        <v>171</v>
      </c>
      <c r="AB15" s="25">
        <f>H15+K15+O15+S15+W15+AA15</f>
        <v>1046</v>
      </c>
      <c r="AC15" s="26">
        <f t="shared" si="1"/>
        <v>154.33333333333334</v>
      </c>
    </row>
    <row r="16" spans="1:29" ht="12.75">
      <c r="A16" s="19">
        <v>13</v>
      </c>
      <c r="B16" s="20" t="s">
        <v>128</v>
      </c>
      <c r="C16" s="20">
        <v>176</v>
      </c>
      <c r="D16" s="21">
        <v>21</v>
      </c>
      <c r="E16" s="28">
        <v>20</v>
      </c>
      <c r="F16" s="22">
        <v>163</v>
      </c>
      <c r="G16" s="23">
        <f>D16</f>
        <v>21</v>
      </c>
      <c r="H16" s="24">
        <f>SUM(F16:G16)</f>
        <v>184</v>
      </c>
      <c r="I16" s="22">
        <v>136</v>
      </c>
      <c r="J16" s="23">
        <f>D16</f>
        <v>21</v>
      </c>
      <c r="K16" s="24">
        <f>SUM(I16:J16)</f>
        <v>157</v>
      </c>
      <c r="L16" s="27">
        <f>H16+K16</f>
        <v>341</v>
      </c>
      <c r="M16" s="22">
        <v>177</v>
      </c>
      <c r="N16" s="23">
        <f>D16</f>
        <v>21</v>
      </c>
      <c r="O16" s="24">
        <f>SUM(M16:N16)</f>
        <v>198</v>
      </c>
      <c r="P16" s="27">
        <f>L16+O16</f>
        <v>539</v>
      </c>
      <c r="Q16" s="22">
        <v>131</v>
      </c>
      <c r="R16" s="23">
        <f>D16</f>
        <v>21</v>
      </c>
      <c r="S16" s="24">
        <f>SUM(Q16:R16)</f>
        <v>152</v>
      </c>
      <c r="T16" s="27">
        <f>P16+S16</f>
        <v>691</v>
      </c>
      <c r="U16" s="22">
        <v>158</v>
      </c>
      <c r="V16" s="23">
        <f>D16</f>
        <v>21</v>
      </c>
      <c r="W16" s="24">
        <f>SUM(U16:V16)</f>
        <v>179</v>
      </c>
      <c r="X16" s="27">
        <f>T16+W16</f>
        <v>870</v>
      </c>
      <c r="Y16" s="22">
        <v>151</v>
      </c>
      <c r="Z16" s="23">
        <f>D16</f>
        <v>21</v>
      </c>
      <c r="AA16" s="24">
        <f>SUM(Y16:Z16)</f>
        <v>172</v>
      </c>
      <c r="AB16" s="25">
        <f>H16+K16+O16+S16+W16+AA16</f>
        <v>1042</v>
      </c>
      <c r="AC16" s="26">
        <f t="shared" si="1"/>
        <v>152.66666666666666</v>
      </c>
    </row>
    <row r="17" spans="1:29" ht="12.75">
      <c r="A17" s="19">
        <v>14</v>
      </c>
      <c r="B17" s="20" t="s">
        <v>125</v>
      </c>
      <c r="C17" s="20">
        <v>182</v>
      </c>
      <c r="D17" s="21">
        <v>16</v>
      </c>
      <c r="E17" s="28">
        <v>13</v>
      </c>
      <c r="F17" s="22">
        <v>196</v>
      </c>
      <c r="G17" s="23">
        <f>D17</f>
        <v>16</v>
      </c>
      <c r="H17" s="24">
        <f>SUM(F17:G17)</f>
        <v>212</v>
      </c>
      <c r="I17" s="22">
        <v>180</v>
      </c>
      <c r="J17" s="23">
        <f>D17</f>
        <v>16</v>
      </c>
      <c r="K17" s="24">
        <f>SUM(I17:J17)</f>
        <v>196</v>
      </c>
      <c r="L17" s="27">
        <f>H17+K17</f>
        <v>408</v>
      </c>
      <c r="M17" s="22">
        <v>121</v>
      </c>
      <c r="N17" s="23">
        <f>D17</f>
        <v>16</v>
      </c>
      <c r="O17" s="24">
        <f>SUM(M17:N17)</f>
        <v>137</v>
      </c>
      <c r="P17" s="27">
        <f>L17+O17</f>
        <v>545</v>
      </c>
      <c r="Q17" s="22">
        <v>150</v>
      </c>
      <c r="R17" s="23">
        <f>D17</f>
        <v>16</v>
      </c>
      <c r="S17" s="24">
        <f>SUM(Q17:R17)</f>
        <v>166</v>
      </c>
      <c r="T17" s="27">
        <f>P17+S17</f>
        <v>711</v>
      </c>
      <c r="U17" s="22">
        <v>151</v>
      </c>
      <c r="V17" s="23">
        <f>D17</f>
        <v>16</v>
      </c>
      <c r="W17" s="24">
        <f>SUM(U17:V17)</f>
        <v>167</v>
      </c>
      <c r="X17" s="27">
        <f>T17+W17</f>
        <v>878</v>
      </c>
      <c r="Y17" s="22">
        <v>138</v>
      </c>
      <c r="Z17" s="23">
        <f>D17</f>
        <v>16</v>
      </c>
      <c r="AA17" s="24">
        <f>SUM(Y17:Z17)</f>
        <v>154</v>
      </c>
      <c r="AB17" s="25">
        <f>H17+K17+O17+S17+W17+AA17</f>
        <v>1032</v>
      </c>
      <c r="AC17" s="26">
        <f t="shared" si="1"/>
        <v>156</v>
      </c>
    </row>
    <row r="18" spans="1:29" ht="12.75">
      <c r="A18" s="19">
        <v>15</v>
      </c>
      <c r="B18" s="20" t="s">
        <v>122</v>
      </c>
      <c r="C18" s="20">
        <v>154</v>
      </c>
      <c r="D18" s="21">
        <v>41</v>
      </c>
      <c r="E18" s="28">
        <v>10</v>
      </c>
      <c r="F18" s="22">
        <v>120</v>
      </c>
      <c r="G18" s="23">
        <f>D18</f>
        <v>41</v>
      </c>
      <c r="H18" s="24">
        <f>SUM(F18:G18)</f>
        <v>161</v>
      </c>
      <c r="I18" s="22">
        <v>119</v>
      </c>
      <c r="J18" s="23">
        <f>D18</f>
        <v>41</v>
      </c>
      <c r="K18" s="24">
        <f>SUM(I18:J18)</f>
        <v>160</v>
      </c>
      <c r="L18" s="27">
        <f>H18+K18</f>
        <v>321</v>
      </c>
      <c r="M18" s="22">
        <v>113</v>
      </c>
      <c r="N18" s="23">
        <f>D18</f>
        <v>41</v>
      </c>
      <c r="O18" s="24">
        <f>SUM(M18:N18)</f>
        <v>154</v>
      </c>
      <c r="P18" s="27">
        <f>L18+O18</f>
        <v>475</v>
      </c>
      <c r="Q18" s="22">
        <v>93</v>
      </c>
      <c r="R18" s="23">
        <f>D18</f>
        <v>41</v>
      </c>
      <c r="S18" s="24">
        <f>SUM(Q18:R18)</f>
        <v>134</v>
      </c>
      <c r="T18" s="27">
        <f>P18+S18</f>
        <v>609</v>
      </c>
      <c r="U18" s="22">
        <v>143</v>
      </c>
      <c r="V18" s="23">
        <f>D18</f>
        <v>41</v>
      </c>
      <c r="W18" s="24">
        <f>SUM(U18:V18)</f>
        <v>184</v>
      </c>
      <c r="X18" s="27">
        <f>T18+W18</f>
        <v>793</v>
      </c>
      <c r="Y18" s="22">
        <v>187</v>
      </c>
      <c r="Z18" s="23">
        <f>D18</f>
        <v>41</v>
      </c>
      <c r="AA18" s="24">
        <f>SUM(Y18:Z18)</f>
        <v>228</v>
      </c>
      <c r="AB18" s="25">
        <f>H18+K18+O18+S18+W18+AA18</f>
        <v>1021</v>
      </c>
      <c r="AC18" s="26">
        <f t="shared" si="1"/>
        <v>129.16666666666666</v>
      </c>
    </row>
    <row r="19" spans="1:29" ht="12.75">
      <c r="A19" s="19">
        <v>16</v>
      </c>
      <c r="B19" s="20" t="s">
        <v>144</v>
      </c>
      <c r="C19" s="20">
        <v>174</v>
      </c>
      <c r="D19" s="21">
        <v>23</v>
      </c>
      <c r="E19" s="28">
        <v>10</v>
      </c>
      <c r="F19" s="22">
        <v>99</v>
      </c>
      <c r="G19" s="23">
        <f>D19</f>
        <v>23</v>
      </c>
      <c r="H19" s="24">
        <f>SUM(F19:G19)</f>
        <v>122</v>
      </c>
      <c r="I19" s="22">
        <v>147</v>
      </c>
      <c r="J19" s="23">
        <f>D19</f>
        <v>23</v>
      </c>
      <c r="K19" s="24">
        <f>SUM(I19:J19)</f>
        <v>170</v>
      </c>
      <c r="L19" s="27">
        <f>H19+K19</f>
        <v>292</v>
      </c>
      <c r="M19" s="22">
        <v>156</v>
      </c>
      <c r="N19" s="23">
        <f>D19</f>
        <v>23</v>
      </c>
      <c r="O19" s="24">
        <f>SUM(M19:N19)</f>
        <v>179</v>
      </c>
      <c r="P19" s="27">
        <f>L19+O19</f>
        <v>471</v>
      </c>
      <c r="Q19" s="22">
        <v>99</v>
      </c>
      <c r="R19" s="23">
        <f>D19</f>
        <v>23</v>
      </c>
      <c r="S19" s="24">
        <f>SUM(Q19:R19)</f>
        <v>122</v>
      </c>
      <c r="T19" s="27">
        <f>P19+S19</f>
        <v>593</v>
      </c>
      <c r="U19" s="22">
        <v>170</v>
      </c>
      <c r="V19" s="23">
        <f>D19</f>
        <v>23</v>
      </c>
      <c r="W19" s="24">
        <f>SUM(U19:V19)</f>
        <v>193</v>
      </c>
      <c r="X19" s="27">
        <f>T19+W19</f>
        <v>786</v>
      </c>
      <c r="Y19" s="22">
        <v>169</v>
      </c>
      <c r="Z19" s="23">
        <f>D19</f>
        <v>23</v>
      </c>
      <c r="AA19" s="24">
        <f>SUM(Y19:Z19)</f>
        <v>192</v>
      </c>
      <c r="AB19" s="25">
        <f>H19+K19+O19+S19+W19+AA19</f>
        <v>978</v>
      </c>
      <c r="AC19" s="26">
        <f t="shared" si="1"/>
        <v>140</v>
      </c>
    </row>
    <row r="20" spans="1:29" ht="12.75">
      <c r="A20" s="19">
        <v>17</v>
      </c>
      <c r="B20" s="20" t="s">
        <v>113</v>
      </c>
      <c r="C20" s="20">
        <v>178</v>
      </c>
      <c r="D20" s="21">
        <v>19</v>
      </c>
      <c r="E20" s="28">
        <v>22</v>
      </c>
      <c r="F20" s="22">
        <v>109</v>
      </c>
      <c r="G20" s="23">
        <f>D20</f>
        <v>19</v>
      </c>
      <c r="H20" s="24">
        <f>SUM(F20:G20)</f>
        <v>128</v>
      </c>
      <c r="I20" s="22">
        <v>127</v>
      </c>
      <c r="J20" s="23">
        <f>D20</f>
        <v>19</v>
      </c>
      <c r="K20" s="24">
        <f>SUM(I20:J20)</f>
        <v>146</v>
      </c>
      <c r="L20" s="27">
        <f>H20+K20</f>
        <v>274</v>
      </c>
      <c r="M20" s="22">
        <v>147</v>
      </c>
      <c r="N20" s="23">
        <f>D20</f>
        <v>19</v>
      </c>
      <c r="O20" s="24">
        <f>SUM(M20:N20)</f>
        <v>166</v>
      </c>
      <c r="P20" s="27">
        <f>L20+O20</f>
        <v>440</v>
      </c>
      <c r="Q20" s="22">
        <v>152</v>
      </c>
      <c r="R20" s="23">
        <f>D20</f>
        <v>19</v>
      </c>
      <c r="S20" s="24">
        <f>SUM(Q20:R20)</f>
        <v>171</v>
      </c>
      <c r="T20" s="27">
        <f>P20+S20</f>
        <v>611</v>
      </c>
      <c r="U20" s="22">
        <v>129</v>
      </c>
      <c r="V20" s="23">
        <f>D20</f>
        <v>19</v>
      </c>
      <c r="W20" s="24">
        <f>SUM(U20:V20)</f>
        <v>148</v>
      </c>
      <c r="X20" s="27">
        <f>T20+W20</f>
        <v>759</v>
      </c>
      <c r="Y20" s="22">
        <v>200</v>
      </c>
      <c r="Z20" s="23">
        <f>D20</f>
        <v>19</v>
      </c>
      <c r="AA20" s="24">
        <f>SUM(Y20:Z20)</f>
        <v>219</v>
      </c>
      <c r="AB20" s="25">
        <f>H20+K20+O20+S20+W20+AA20</f>
        <v>978</v>
      </c>
      <c r="AC20" s="26">
        <f t="shared" si="1"/>
        <v>144</v>
      </c>
    </row>
    <row r="21" spans="1:29" ht="12.75">
      <c r="A21" s="19">
        <v>18</v>
      </c>
      <c r="B21" s="20" t="s">
        <v>115</v>
      </c>
      <c r="C21" s="20">
        <v>180</v>
      </c>
      <c r="D21" s="21">
        <v>18</v>
      </c>
      <c r="E21" s="28">
        <v>2</v>
      </c>
      <c r="F21" s="22">
        <v>176</v>
      </c>
      <c r="G21" s="23">
        <f>D21</f>
        <v>18</v>
      </c>
      <c r="H21" s="24">
        <f>SUM(F21:G21)</f>
        <v>194</v>
      </c>
      <c r="I21" s="22">
        <v>168</v>
      </c>
      <c r="J21" s="23">
        <f>D21</f>
        <v>18</v>
      </c>
      <c r="K21" s="24">
        <f>SUM(I21:J21)</f>
        <v>186</v>
      </c>
      <c r="L21" s="27">
        <f>H21+K21</f>
        <v>380</v>
      </c>
      <c r="M21" s="22">
        <v>139</v>
      </c>
      <c r="N21" s="23">
        <f>D21</f>
        <v>18</v>
      </c>
      <c r="O21" s="24">
        <f>SUM(M21:N21)</f>
        <v>157</v>
      </c>
      <c r="P21" s="27">
        <f>L21+O21</f>
        <v>537</v>
      </c>
      <c r="Q21" s="22">
        <v>113</v>
      </c>
      <c r="R21" s="23">
        <f>D21</f>
        <v>18</v>
      </c>
      <c r="S21" s="24">
        <f>SUM(Q21:R21)</f>
        <v>131</v>
      </c>
      <c r="T21" s="27">
        <f>P21+S21</f>
        <v>668</v>
      </c>
      <c r="U21" s="22">
        <v>147</v>
      </c>
      <c r="V21" s="23">
        <f>D21</f>
        <v>18</v>
      </c>
      <c r="W21" s="24">
        <f>SUM(U21:V21)</f>
        <v>165</v>
      </c>
      <c r="X21" s="27">
        <f>T21+W21</f>
        <v>833</v>
      </c>
      <c r="Y21" s="22">
        <v>117</v>
      </c>
      <c r="Z21" s="23">
        <f>D21</f>
        <v>18</v>
      </c>
      <c r="AA21" s="24">
        <f>SUM(Y21:Z21)</f>
        <v>135</v>
      </c>
      <c r="AB21" s="25">
        <f>H21+K21+O21+S21+W21+AA21</f>
        <v>968</v>
      </c>
      <c r="AC21" s="26">
        <f t="shared" si="1"/>
        <v>143.33333333333334</v>
      </c>
    </row>
    <row r="22" spans="1:29" ht="12.75">
      <c r="A22" s="19">
        <v>19</v>
      </c>
      <c r="B22" s="20" t="s">
        <v>119</v>
      </c>
      <c r="C22" s="20">
        <v>171</v>
      </c>
      <c r="D22" s="21">
        <v>26</v>
      </c>
      <c r="E22" s="28">
        <v>6</v>
      </c>
      <c r="F22" s="22">
        <v>114</v>
      </c>
      <c r="G22" s="23">
        <f>D22</f>
        <v>26</v>
      </c>
      <c r="H22" s="24">
        <f>SUM(F22:G22)</f>
        <v>140</v>
      </c>
      <c r="I22" s="22">
        <v>108</v>
      </c>
      <c r="J22" s="23">
        <f>D22</f>
        <v>26</v>
      </c>
      <c r="K22" s="24">
        <f>SUM(I22:J22)</f>
        <v>134</v>
      </c>
      <c r="L22" s="27">
        <f>H22+K22</f>
        <v>274</v>
      </c>
      <c r="M22" s="22">
        <v>130</v>
      </c>
      <c r="N22" s="23">
        <f>D22</f>
        <v>26</v>
      </c>
      <c r="O22" s="24">
        <f>SUM(M22:N22)</f>
        <v>156</v>
      </c>
      <c r="P22" s="27">
        <f>L22+O22</f>
        <v>430</v>
      </c>
      <c r="Q22" s="22">
        <v>126</v>
      </c>
      <c r="R22" s="23">
        <f>D22</f>
        <v>26</v>
      </c>
      <c r="S22" s="24">
        <f>SUM(Q22:R22)</f>
        <v>152</v>
      </c>
      <c r="T22" s="27">
        <f>P22+S22</f>
        <v>582</v>
      </c>
      <c r="U22" s="22">
        <v>200</v>
      </c>
      <c r="V22" s="23">
        <f>D22</f>
        <v>26</v>
      </c>
      <c r="W22" s="24">
        <f>SUM(U22:V22)</f>
        <v>226</v>
      </c>
      <c r="X22" s="27">
        <f>T22+W22</f>
        <v>808</v>
      </c>
      <c r="Y22" s="22">
        <v>122</v>
      </c>
      <c r="Z22" s="23">
        <f>D22</f>
        <v>26</v>
      </c>
      <c r="AA22" s="24">
        <f>SUM(Y22:Z22)</f>
        <v>148</v>
      </c>
      <c r="AB22" s="25">
        <f>H22+K22+O22+S22+W22+AA22</f>
        <v>956</v>
      </c>
      <c r="AC22" s="26">
        <f t="shared" si="1"/>
        <v>133.33333333333334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Zeros="0" zoomScalePageLayoutView="0" workbookViewId="0" topLeftCell="A3">
      <selection activeCell="B20" sqref="B20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62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68</v>
      </c>
      <c r="C4" s="8">
        <v>18</v>
      </c>
      <c r="D4" s="9">
        <v>215</v>
      </c>
      <c r="E4" s="9">
        <v>215</v>
      </c>
      <c r="F4" s="9">
        <v>255</v>
      </c>
      <c r="G4" s="10">
        <f>SUM(D4:F4)</f>
        <v>685</v>
      </c>
      <c r="H4" s="11">
        <f aca="true" t="shared" si="0" ref="H4:H9">AVERAGE(D4:F4)</f>
        <v>228.33333333333334</v>
      </c>
    </row>
    <row r="5" spans="1:8" ht="15">
      <c r="A5" s="6">
        <v>2</v>
      </c>
      <c r="B5" s="7" t="s">
        <v>131</v>
      </c>
      <c r="C5" s="8">
        <v>22</v>
      </c>
      <c r="D5" s="9">
        <v>181</v>
      </c>
      <c r="E5" s="9">
        <v>207</v>
      </c>
      <c r="F5" s="9">
        <v>189</v>
      </c>
      <c r="G5" s="10">
        <f>SUM(D5:F5)</f>
        <v>577</v>
      </c>
      <c r="H5" s="11">
        <f t="shared" si="0"/>
        <v>192.33333333333334</v>
      </c>
    </row>
    <row r="6" spans="1:8" ht="15">
      <c r="A6" s="6">
        <v>3</v>
      </c>
      <c r="B6" s="7" t="s">
        <v>82</v>
      </c>
      <c r="C6" s="8">
        <v>10</v>
      </c>
      <c r="D6" s="9">
        <v>202</v>
      </c>
      <c r="E6" s="9">
        <v>192</v>
      </c>
      <c r="F6" s="9">
        <v>152</v>
      </c>
      <c r="G6" s="10">
        <f>SUM(D6:F6)</f>
        <v>546</v>
      </c>
      <c r="H6" s="11">
        <f t="shared" si="0"/>
        <v>182</v>
      </c>
    </row>
    <row r="7" spans="1:8" ht="15">
      <c r="A7" s="6">
        <v>4</v>
      </c>
      <c r="B7" s="7" t="s">
        <v>117</v>
      </c>
      <c r="C7" s="8">
        <v>5</v>
      </c>
      <c r="D7" s="9">
        <v>189</v>
      </c>
      <c r="E7" s="9">
        <v>144</v>
      </c>
      <c r="F7" s="9">
        <v>190</v>
      </c>
      <c r="G7" s="10">
        <f>SUM(D7:F7)</f>
        <v>523</v>
      </c>
      <c r="H7" s="11">
        <f t="shared" si="0"/>
        <v>174.33333333333334</v>
      </c>
    </row>
    <row r="8" spans="1:8" ht="15">
      <c r="A8" s="6">
        <v>5</v>
      </c>
      <c r="B8" s="7" t="s">
        <v>115</v>
      </c>
      <c r="C8" s="8">
        <v>2</v>
      </c>
      <c r="D8" s="9">
        <v>176</v>
      </c>
      <c r="E8" s="9">
        <v>168</v>
      </c>
      <c r="F8" s="9">
        <v>139</v>
      </c>
      <c r="G8" s="10">
        <f>SUM(D8:F8)</f>
        <v>483</v>
      </c>
      <c r="H8" s="11">
        <f t="shared" si="0"/>
        <v>161</v>
      </c>
    </row>
    <row r="9" spans="1:8" ht="15">
      <c r="A9" s="6">
        <v>6</v>
      </c>
      <c r="B9" s="7" t="s">
        <v>119</v>
      </c>
      <c r="C9" s="8">
        <v>6</v>
      </c>
      <c r="D9" s="9">
        <v>114</v>
      </c>
      <c r="E9" s="9">
        <v>108</v>
      </c>
      <c r="F9" s="9">
        <v>130</v>
      </c>
      <c r="G9" s="10">
        <f>SUM(D9:F9)</f>
        <v>352</v>
      </c>
      <c r="H9" s="11">
        <f t="shared" si="0"/>
        <v>117.33333333333333</v>
      </c>
    </row>
    <row r="12" ht="15">
      <c r="B12" s="2" t="s">
        <v>61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8" ht="15">
      <c r="A15" s="6">
        <v>1</v>
      </c>
      <c r="B15" s="7" t="s">
        <v>142</v>
      </c>
      <c r="C15" s="12">
        <v>5</v>
      </c>
      <c r="D15" s="9">
        <v>186</v>
      </c>
      <c r="E15" s="9">
        <v>189</v>
      </c>
      <c r="F15" s="9">
        <v>235</v>
      </c>
      <c r="G15" s="10">
        <f>SUM(D15:F15)</f>
        <v>610</v>
      </c>
      <c r="H15" s="11">
        <f aca="true" t="shared" si="1" ref="H15:H21">AVERAGE(D15:F15)</f>
        <v>203.33333333333334</v>
      </c>
    </row>
    <row r="16" spans="1:8" ht="15">
      <c r="A16" s="6">
        <v>2</v>
      </c>
      <c r="B16" s="7" t="s">
        <v>110</v>
      </c>
      <c r="C16" s="12">
        <v>16</v>
      </c>
      <c r="D16" s="9">
        <v>159</v>
      </c>
      <c r="E16" s="9">
        <v>168</v>
      </c>
      <c r="F16" s="9">
        <v>216</v>
      </c>
      <c r="G16" s="10">
        <f>SUM(D16:F16)</f>
        <v>543</v>
      </c>
      <c r="H16" s="11">
        <f t="shared" si="1"/>
        <v>181</v>
      </c>
    </row>
    <row r="17" spans="1:8" ht="15">
      <c r="A17" s="6">
        <v>3</v>
      </c>
      <c r="B17" s="7" t="s">
        <v>101</v>
      </c>
      <c r="C17" s="12">
        <v>5</v>
      </c>
      <c r="D17" s="9">
        <v>153</v>
      </c>
      <c r="E17" s="9">
        <v>180</v>
      </c>
      <c r="F17" s="9">
        <v>183</v>
      </c>
      <c r="G17" s="10">
        <f>SUM(D17:F17)</f>
        <v>516</v>
      </c>
      <c r="H17" s="11">
        <f t="shared" si="1"/>
        <v>172</v>
      </c>
    </row>
    <row r="18" spans="1:8" ht="15">
      <c r="A18" s="6">
        <v>4</v>
      </c>
      <c r="B18" s="7" t="s">
        <v>128</v>
      </c>
      <c r="C18" s="12">
        <v>20</v>
      </c>
      <c r="D18" s="9">
        <v>163</v>
      </c>
      <c r="E18" s="9">
        <v>136</v>
      </c>
      <c r="F18" s="9">
        <v>177</v>
      </c>
      <c r="G18" s="10">
        <f>SUM(D18:F18)</f>
        <v>476</v>
      </c>
      <c r="H18" s="11">
        <f t="shared" si="1"/>
        <v>158.66666666666666</v>
      </c>
    </row>
    <row r="19" spans="1:8" ht="15">
      <c r="A19" s="6">
        <v>5</v>
      </c>
      <c r="B19" s="7" t="s">
        <v>134</v>
      </c>
      <c r="C19" s="12">
        <v>8</v>
      </c>
      <c r="D19" s="9">
        <v>132</v>
      </c>
      <c r="E19" s="9">
        <v>156</v>
      </c>
      <c r="F19" s="9">
        <v>174</v>
      </c>
      <c r="G19" s="10">
        <f>SUM(D19:F19)</f>
        <v>462</v>
      </c>
      <c r="H19" s="11">
        <f t="shared" si="1"/>
        <v>154</v>
      </c>
    </row>
    <row r="20" spans="1:8" ht="15">
      <c r="A20" s="6">
        <v>6</v>
      </c>
      <c r="B20" s="7" t="s">
        <v>123</v>
      </c>
      <c r="C20" s="12">
        <v>11</v>
      </c>
      <c r="D20" s="9">
        <v>159</v>
      </c>
      <c r="E20" s="9">
        <v>150</v>
      </c>
      <c r="F20" s="9">
        <v>144</v>
      </c>
      <c r="G20" s="10">
        <f>SUM(D20:F20)</f>
        <v>453</v>
      </c>
      <c r="H20" s="11">
        <f t="shared" si="1"/>
        <v>151</v>
      </c>
    </row>
    <row r="21" spans="1:8" ht="15">
      <c r="A21" s="6">
        <v>7</v>
      </c>
      <c r="B21" s="7" t="s">
        <v>96</v>
      </c>
      <c r="C21" s="12">
        <v>24</v>
      </c>
      <c r="D21" s="9">
        <v>130</v>
      </c>
      <c r="E21" s="9">
        <v>138</v>
      </c>
      <c r="F21" s="9">
        <v>154</v>
      </c>
      <c r="G21" s="10">
        <f>SUM(D21:F21)</f>
        <v>422</v>
      </c>
      <c r="H21" s="11">
        <f t="shared" si="1"/>
        <v>140.66666666666666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PageLayoutView="0" workbookViewId="0" topLeftCell="A1">
      <selection activeCell="B13" sqref="B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4" t="s">
        <v>62</v>
      </c>
      <c r="B1" s="61"/>
      <c r="D1" s="65"/>
      <c r="E1" s="61"/>
      <c r="F1" s="61"/>
      <c r="G1" s="66"/>
      <c r="H1" s="66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131</v>
      </c>
      <c r="C4" s="8">
        <v>22</v>
      </c>
      <c r="D4" s="9">
        <v>176</v>
      </c>
      <c r="E4" s="9">
        <v>214</v>
      </c>
      <c r="F4" s="9">
        <v>184</v>
      </c>
      <c r="G4" s="10">
        <f>SUM(D4:F4)</f>
        <v>574</v>
      </c>
      <c r="H4" s="11">
        <f>AVERAGE(D4:F4)</f>
        <v>191.33333333333334</v>
      </c>
    </row>
    <row r="5" spans="1:8" ht="15">
      <c r="A5" s="6">
        <v>2</v>
      </c>
      <c r="B5" s="7" t="s">
        <v>68</v>
      </c>
      <c r="C5" s="8">
        <v>18</v>
      </c>
      <c r="D5" s="9">
        <v>152</v>
      </c>
      <c r="E5" s="9">
        <v>141</v>
      </c>
      <c r="F5" s="9">
        <v>226</v>
      </c>
      <c r="G5" s="10">
        <f>SUM(D5:F5)</f>
        <v>519</v>
      </c>
      <c r="H5" s="11">
        <f>AVERAGE(D5:F5)</f>
        <v>173</v>
      </c>
    </row>
    <row r="6" spans="1:8" ht="15">
      <c r="A6" s="6">
        <v>3</v>
      </c>
      <c r="B6" s="7" t="s">
        <v>117</v>
      </c>
      <c r="C6" s="8">
        <v>5</v>
      </c>
      <c r="D6" s="9">
        <v>144</v>
      </c>
      <c r="E6" s="9">
        <v>129</v>
      </c>
      <c r="F6" s="9">
        <v>182</v>
      </c>
      <c r="G6" s="10">
        <f>SUM(D6:F6)</f>
        <v>455</v>
      </c>
      <c r="H6" s="11">
        <f>AVERAGE(D6:F6)</f>
        <v>151.66666666666666</v>
      </c>
    </row>
    <row r="7" spans="1:8" ht="15">
      <c r="A7" s="6">
        <v>4</v>
      </c>
      <c r="B7" s="7" t="s">
        <v>119</v>
      </c>
      <c r="C7" s="8">
        <v>6</v>
      </c>
      <c r="D7" s="9">
        <v>126</v>
      </c>
      <c r="E7" s="9">
        <v>200</v>
      </c>
      <c r="F7" s="9">
        <v>122</v>
      </c>
      <c r="G7" s="10">
        <f>SUM(D7:F7)</f>
        <v>448</v>
      </c>
      <c r="H7" s="11">
        <f>AVERAGE(D7:F7)</f>
        <v>149.33333333333334</v>
      </c>
    </row>
    <row r="8" spans="1:8" ht="15">
      <c r="A8" s="6">
        <v>5</v>
      </c>
      <c r="B8" s="7" t="s">
        <v>115</v>
      </c>
      <c r="C8" s="8">
        <v>2</v>
      </c>
      <c r="D8" s="9">
        <v>113</v>
      </c>
      <c r="E8" s="9">
        <v>147</v>
      </c>
      <c r="F8" s="9">
        <v>117</v>
      </c>
      <c r="G8" s="10">
        <f>SUM(D8:F8)</f>
        <v>377</v>
      </c>
      <c r="H8" s="11">
        <f>AVERAGE(D8:F8)</f>
        <v>125.66666666666667</v>
      </c>
    </row>
    <row r="10" ht="15">
      <c r="B10" s="2" t="s">
        <v>61</v>
      </c>
    </row>
    <row r="11" ht="15.75" thickBot="1"/>
    <row r="12" spans="1:8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</row>
    <row r="13" spans="1:8" ht="15">
      <c r="A13" s="6">
        <v>1</v>
      </c>
      <c r="B13" s="7" t="s">
        <v>101</v>
      </c>
      <c r="C13" s="12">
        <v>5</v>
      </c>
      <c r="D13" s="9">
        <v>170</v>
      </c>
      <c r="E13" s="9">
        <v>145</v>
      </c>
      <c r="F13" s="9">
        <v>201</v>
      </c>
      <c r="G13" s="10">
        <f>SUM(D13:F13)</f>
        <v>516</v>
      </c>
      <c r="H13" s="11">
        <f>AVERAGE(D13:F13)</f>
        <v>172</v>
      </c>
    </row>
    <row r="14" spans="1:8" ht="15">
      <c r="A14" s="6">
        <v>2</v>
      </c>
      <c r="B14" s="7" t="s">
        <v>123</v>
      </c>
      <c r="C14" s="12">
        <v>11</v>
      </c>
      <c r="D14" s="9">
        <v>146</v>
      </c>
      <c r="E14" s="9">
        <v>139</v>
      </c>
      <c r="F14" s="9">
        <v>158</v>
      </c>
      <c r="G14" s="10">
        <f>SUM(D14:F14)</f>
        <v>443</v>
      </c>
      <c r="H14" s="11">
        <f>AVERAGE(D14:F14)</f>
        <v>147.66666666666666</v>
      </c>
    </row>
    <row r="15" spans="1:8" ht="15">
      <c r="A15" s="6">
        <v>3</v>
      </c>
      <c r="B15" s="7" t="s">
        <v>128</v>
      </c>
      <c r="C15" s="12">
        <v>20</v>
      </c>
      <c r="D15" s="9">
        <v>131</v>
      </c>
      <c r="E15" s="9">
        <v>158</v>
      </c>
      <c r="F15" s="9">
        <v>151</v>
      </c>
      <c r="G15" s="10">
        <f>SUM(D15:F15)</f>
        <v>440</v>
      </c>
      <c r="H15" s="11">
        <f>AVERAGE(D15:F15)</f>
        <v>146.66666666666666</v>
      </c>
    </row>
    <row r="16" spans="1:8" ht="15">
      <c r="A16" s="6">
        <v>4</v>
      </c>
      <c r="B16" s="7" t="s">
        <v>110</v>
      </c>
      <c r="C16" s="12">
        <v>16</v>
      </c>
      <c r="D16" s="9">
        <v>124</v>
      </c>
      <c r="E16" s="9">
        <v>156</v>
      </c>
      <c r="F16" s="9">
        <v>151</v>
      </c>
      <c r="G16" s="10">
        <f>SUM(D16:F16)</f>
        <v>431</v>
      </c>
      <c r="H16" s="11">
        <f>AVERAGE(D16:F16)</f>
        <v>143.66666666666666</v>
      </c>
    </row>
    <row r="17" spans="1:8" ht="15">
      <c r="A17" s="6">
        <v>5</v>
      </c>
      <c r="B17" s="7" t="s">
        <v>96</v>
      </c>
      <c r="C17" s="12">
        <v>24</v>
      </c>
      <c r="D17" s="9">
        <v>113</v>
      </c>
      <c r="E17" s="9">
        <v>138</v>
      </c>
      <c r="F17" s="9">
        <v>163</v>
      </c>
      <c r="G17" s="10">
        <f>SUM(D17:F17)</f>
        <v>414</v>
      </c>
      <c r="H17" s="11">
        <f>AVERAGE(D17:F17)</f>
        <v>138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tabSelected="1" zoomScalePageLayoutView="0" workbookViewId="0" topLeftCell="A30">
      <selection activeCell="M56" sqref="M56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Alex Acosta</v>
      </c>
      <c r="V1" s="34"/>
      <c r="W1" s="49" t="s">
        <v>30</v>
      </c>
    </row>
    <row r="2" spans="1:20" ht="12.75">
      <c r="A2" s="34" t="s">
        <v>26</v>
      </c>
      <c r="B2" s="71" t="str">
        <f>Boys!B4</f>
        <v>Chad Dempski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378</v>
      </c>
      <c r="R3" s="71" t="str">
        <f>U1</f>
        <v>Alex Acosta</v>
      </c>
      <c r="S3" s="81"/>
      <c r="T3" s="47"/>
    </row>
    <row r="4" spans="1:21" ht="12.75">
      <c r="A4" s="74" t="s">
        <v>48</v>
      </c>
      <c r="B4" s="74"/>
      <c r="C4" s="74"/>
      <c r="D4" s="31"/>
      <c r="E4" s="72" t="str">
        <f>B2</f>
        <v>Chad Dempski</v>
      </c>
      <c r="F4" s="71"/>
      <c r="G4" s="29">
        <f>N32</f>
        <v>398</v>
      </c>
      <c r="Q4" s="47"/>
      <c r="T4" s="76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146</v>
      </c>
      <c r="C6" s="71"/>
      <c r="D6" s="36">
        <f>F33</f>
        <v>0</v>
      </c>
      <c r="G6" s="31"/>
      <c r="Q6" s="47"/>
      <c r="T6" s="46">
        <f>F45</f>
        <v>0</v>
      </c>
      <c r="U6" s="34" t="s">
        <v>146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149</v>
      </c>
      <c r="F8" s="61"/>
      <c r="G8" s="31"/>
      <c r="H8" s="72" t="s">
        <v>73</v>
      </c>
      <c r="I8" s="71"/>
      <c r="J8" s="29">
        <f>N46</f>
        <v>419</v>
      </c>
      <c r="N8" s="34">
        <f>N49</f>
        <v>412</v>
      </c>
      <c r="O8" s="71" t="s">
        <v>72</v>
      </c>
      <c r="P8" s="81"/>
      <c r="Q8" s="83" t="s">
        <v>151</v>
      </c>
      <c r="R8" s="61"/>
      <c r="T8" s="34">
        <f>F47</f>
        <v>0</v>
      </c>
      <c r="U8" s="34" t="str">
        <f>Boys!B9</f>
        <v>Connell Kelleher</v>
      </c>
      <c r="V8" s="34"/>
      <c r="W8" s="49" t="s">
        <v>31</v>
      </c>
    </row>
    <row r="9" spans="1:20" ht="12.75">
      <c r="A9" s="34" t="s">
        <v>27</v>
      </c>
      <c r="B9" s="71" t="str">
        <f>Boys!B11</f>
        <v>Jace Miyagi</v>
      </c>
      <c r="C9" s="71"/>
      <c r="D9" s="34">
        <f>F35</f>
        <v>393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4" t="s">
        <v>148</v>
      </c>
      <c r="B11" s="74"/>
      <c r="C11" s="74"/>
      <c r="D11" s="31"/>
      <c r="E11" s="72" t="s">
        <v>80</v>
      </c>
      <c r="F11" s="71"/>
      <c r="G11" s="32">
        <f>N33</f>
        <v>395</v>
      </c>
      <c r="J11" s="31"/>
      <c r="N11" s="47"/>
      <c r="Q11" s="47"/>
      <c r="T11" s="78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424</v>
      </c>
      <c r="R12" s="71" t="str">
        <f>U8</f>
        <v>Connell Kelleher</v>
      </c>
      <c r="S12" s="81"/>
      <c r="T12" s="47"/>
      <c r="W12" s="45"/>
    </row>
    <row r="13" spans="1:23" ht="12.75">
      <c r="A13" s="34" t="s">
        <v>51</v>
      </c>
      <c r="B13" s="71" t="str">
        <f>Boys!B12</f>
        <v>Nick DeCesaro</v>
      </c>
      <c r="C13" s="71"/>
      <c r="D13" s="36">
        <f>F36</f>
        <v>425</v>
      </c>
      <c r="J13" s="31"/>
      <c r="N13" s="47"/>
      <c r="T13" s="46">
        <f>F48</f>
        <v>0</v>
      </c>
      <c r="U13" s="34" t="s">
        <v>146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154</v>
      </c>
      <c r="I15" s="61"/>
      <c r="J15" s="31"/>
      <c r="K15" s="72" t="s">
        <v>73</v>
      </c>
      <c r="L15" s="71"/>
      <c r="M15" s="34">
        <f>N54</f>
        <v>394</v>
      </c>
      <c r="N15" s="83" t="s">
        <v>153</v>
      </c>
      <c r="O15" s="61"/>
      <c r="T15" s="34">
        <f>F50</f>
        <v>342</v>
      </c>
      <c r="U15" s="34" t="str">
        <f>Boys!B10</f>
        <v>Nick Haugen</v>
      </c>
      <c r="V15" s="34"/>
      <c r="W15" s="49" t="s">
        <v>33</v>
      </c>
    </row>
    <row r="16" spans="1:20" ht="12.75">
      <c r="A16" s="34" t="s">
        <v>29</v>
      </c>
      <c r="B16" s="71" t="str">
        <f>Boys!B8</f>
        <v>Tyler McNutt</v>
      </c>
      <c r="C16" s="71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155</v>
      </c>
      <c r="L17" s="80"/>
      <c r="M17" s="80"/>
      <c r="N17" s="47"/>
      <c r="Q17" s="34">
        <f>N41</f>
        <v>414</v>
      </c>
      <c r="R17" s="71" t="s">
        <v>131</v>
      </c>
      <c r="S17" s="81"/>
      <c r="T17" s="47"/>
    </row>
    <row r="18" spans="1:21" ht="12.75">
      <c r="A18" s="73" t="s">
        <v>60</v>
      </c>
      <c r="B18" s="74"/>
      <c r="C18" s="74"/>
      <c r="D18" s="31"/>
      <c r="E18" s="72" t="str">
        <f>B16</f>
        <v>Tyler McNutt</v>
      </c>
      <c r="F18" s="71"/>
      <c r="G18" s="29">
        <f>N35</f>
        <v>468</v>
      </c>
      <c r="J18" s="31"/>
      <c r="N18" s="47"/>
      <c r="Q18" s="47"/>
      <c r="T18" s="83" t="s">
        <v>147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72</v>
      </c>
      <c r="L19" s="71"/>
      <c r="M19" s="36">
        <f>N55</f>
        <v>442</v>
      </c>
      <c r="N19" s="47"/>
      <c r="Q19" s="47"/>
      <c r="T19" s="47"/>
    </row>
    <row r="20" spans="1:23" ht="12.75">
      <c r="A20" s="34" t="s">
        <v>55</v>
      </c>
      <c r="B20" s="71" t="s">
        <v>146</v>
      </c>
      <c r="C20" s="71"/>
      <c r="D20" s="36">
        <f>F39</f>
        <v>0</v>
      </c>
      <c r="G20" s="31"/>
      <c r="J20" s="31"/>
      <c r="N20" s="47"/>
      <c r="Q20" s="47"/>
      <c r="T20" s="46">
        <f>F51</f>
        <v>248</v>
      </c>
      <c r="U20" s="34" t="str">
        <f>Boys!B13</f>
        <v>Justin Smith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150</v>
      </c>
      <c r="F22" s="61"/>
      <c r="G22" s="31"/>
      <c r="H22" s="72" t="s">
        <v>85</v>
      </c>
      <c r="I22" s="71"/>
      <c r="J22" s="32">
        <f>N47</f>
        <v>380</v>
      </c>
      <c r="N22" s="46">
        <f>N50</f>
        <v>356</v>
      </c>
      <c r="O22" s="71" t="s">
        <v>132</v>
      </c>
      <c r="P22" s="81"/>
      <c r="Q22" s="83" t="s">
        <v>152</v>
      </c>
      <c r="R22" s="61"/>
      <c r="T22" s="34">
        <f>F53</f>
        <v>0</v>
      </c>
      <c r="U22" s="34" t="str">
        <f>Boys!B5</f>
        <v>Calvin Akers</v>
      </c>
      <c r="V22" s="34"/>
      <c r="W22" s="49" t="s">
        <v>32</v>
      </c>
    </row>
    <row r="23" spans="1:20" ht="12.75">
      <c r="A23" s="34" t="s">
        <v>28</v>
      </c>
      <c r="B23" s="71" t="str">
        <f>Boys!B7</f>
        <v>Ryan Hall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2" t="s">
        <v>72</v>
      </c>
      <c r="L24" s="82"/>
      <c r="M24" s="82"/>
      <c r="Q24" s="47"/>
      <c r="T24" s="47"/>
    </row>
    <row r="25" spans="1:21" ht="12.75">
      <c r="A25" s="74" t="s">
        <v>60</v>
      </c>
      <c r="B25" s="74"/>
      <c r="C25" s="74"/>
      <c r="D25" s="31"/>
      <c r="E25" s="72" t="str">
        <f>B23</f>
        <v>Ryan Hall</v>
      </c>
      <c r="F25" s="71"/>
      <c r="G25" s="32">
        <f>N36</f>
        <v>430</v>
      </c>
      <c r="Q25" s="46">
        <f>N42</f>
        <v>468</v>
      </c>
      <c r="R25" s="71" t="str">
        <f>U22</f>
        <v>Calvin Akers</v>
      </c>
      <c r="S25" s="81"/>
      <c r="T25" s="76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146</v>
      </c>
      <c r="C27" s="71"/>
      <c r="D27" s="36">
        <f>F42</f>
        <v>0</v>
      </c>
      <c r="T27" s="46">
        <f>F54</f>
        <v>0</v>
      </c>
      <c r="U27" s="34" t="s">
        <v>146</v>
      </c>
      <c r="V27" s="34"/>
      <c r="W27" s="49" t="s">
        <v>52</v>
      </c>
    </row>
    <row r="30" spans="1:14" ht="12.75">
      <c r="A30" s="77" t="s">
        <v>49</v>
      </c>
      <c r="B30" s="61"/>
      <c r="C30" s="61"/>
      <c r="D30" s="61"/>
      <c r="E30" s="61"/>
      <c r="F30" s="61"/>
      <c r="I30" s="77" t="s">
        <v>58</v>
      </c>
      <c r="J30" s="77"/>
      <c r="K30" s="77"/>
      <c r="L30" s="77"/>
      <c r="M30" s="77"/>
      <c r="N30" s="77"/>
    </row>
    <row r="32" spans="1:14" ht="12.75">
      <c r="A32" t="s">
        <v>26</v>
      </c>
      <c r="B32" s="61" t="str">
        <f>B2</f>
        <v>Chad Dempski</v>
      </c>
      <c r="C32" s="61"/>
      <c r="F32">
        <f>D32+E32</f>
        <v>0</v>
      </c>
      <c r="I32" s="61" t="str">
        <f>E4</f>
        <v>Chad Dempski</v>
      </c>
      <c r="J32" s="61"/>
      <c r="K32" s="61"/>
      <c r="L32">
        <v>196</v>
      </c>
      <c r="M32">
        <v>202</v>
      </c>
      <c r="N32">
        <f>L32+M32</f>
        <v>398</v>
      </c>
    </row>
    <row r="33" spans="1:14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Nick DeCesaro</v>
      </c>
      <c r="J33" s="61"/>
      <c r="K33" s="61"/>
      <c r="L33">
        <v>222</v>
      </c>
      <c r="M33">
        <v>173</v>
      </c>
      <c r="N33">
        <f>L33+M33</f>
        <v>395</v>
      </c>
    </row>
    <row r="35" spans="1:14" ht="12.75">
      <c r="A35" t="s">
        <v>27</v>
      </c>
      <c r="B35" s="61" t="str">
        <f>B9</f>
        <v>Jace Miyagi</v>
      </c>
      <c r="C35" s="61"/>
      <c r="D35">
        <v>193</v>
      </c>
      <c r="E35">
        <v>200</v>
      </c>
      <c r="F35">
        <f aca="true" t="shared" si="0" ref="F35:F54">D35+E35</f>
        <v>393</v>
      </c>
      <c r="I35" s="61" t="str">
        <f>E18</f>
        <v>Tyler McNutt</v>
      </c>
      <c r="J35" s="61"/>
      <c r="K35" s="61"/>
      <c r="L35">
        <v>256</v>
      </c>
      <c r="M35">
        <v>212</v>
      </c>
      <c r="N35">
        <f>L35+M35</f>
        <v>468</v>
      </c>
    </row>
    <row r="36" spans="1:14" ht="12.75">
      <c r="A36" t="s">
        <v>51</v>
      </c>
      <c r="B36" s="61" t="str">
        <f>B13</f>
        <v>Nick DeCesaro</v>
      </c>
      <c r="C36" s="61"/>
      <c r="D36">
        <v>201</v>
      </c>
      <c r="E36">
        <v>224</v>
      </c>
      <c r="F36">
        <f t="shared" si="0"/>
        <v>425</v>
      </c>
      <c r="I36" s="61" t="str">
        <f>E25</f>
        <v>Ryan Hall</v>
      </c>
      <c r="J36" s="61"/>
      <c r="K36" s="61"/>
      <c r="L36">
        <v>245</v>
      </c>
      <c r="M36">
        <v>185</v>
      </c>
      <c r="N36">
        <f>L36+M36</f>
        <v>430</v>
      </c>
    </row>
    <row r="38" spans="1:14" ht="12.75">
      <c r="A38" t="s">
        <v>29</v>
      </c>
      <c r="B38" s="61" t="str">
        <f>B16</f>
        <v>Tyler McNutt</v>
      </c>
      <c r="C38" s="61"/>
      <c r="F38">
        <f t="shared" si="0"/>
        <v>0</v>
      </c>
      <c r="I38" s="75" t="str">
        <f>R3</f>
        <v>Alex Acosta</v>
      </c>
      <c r="J38" s="75"/>
      <c r="K38" s="75"/>
      <c r="L38" s="51">
        <v>224</v>
      </c>
      <c r="M38" s="51">
        <v>154</v>
      </c>
      <c r="N38">
        <f>L38+M38</f>
        <v>378</v>
      </c>
    </row>
    <row r="39" spans="1:14" ht="12.75">
      <c r="A39" t="s">
        <v>55</v>
      </c>
      <c r="B39" s="61" t="str">
        <f>B20</f>
        <v>BYE</v>
      </c>
      <c r="C39" s="61"/>
      <c r="F39">
        <f t="shared" si="0"/>
        <v>0</v>
      </c>
      <c r="I39" s="61" t="str">
        <f>R12</f>
        <v>Connell Kelleher</v>
      </c>
      <c r="J39" s="61"/>
      <c r="K39" s="61"/>
      <c r="L39" s="51">
        <v>224</v>
      </c>
      <c r="M39" s="51">
        <v>200</v>
      </c>
      <c r="N39">
        <f>L39+M39</f>
        <v>424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Ryan Hall</v>
      </c>
      <c r="C41" s="61"/>
      <c r="F41">
        <f t="shared" si="0"/>
        <v>0</v>
      </c>
      <c r="I41" s="61" t="str">
        <f>R17</f>
        <v>Nick Haugen</v>
      </c>
      <c r="J41" s="61"/>
      <c r="K41" s="61"/>
      <c r="L41">
        <v>223</v>
      </c>
      <c r="M41">
        <v>191</v>
      </c>
      <c r="N41">
        <f>L41+M41</f>
        <v>414</v>
      </c>
    </row>
    <row r="42" spans="1:14" ht="12.75">
      <c r="A42" t="s">
        <v>54</v>
      </c>
      <c r="B42" s="61" t="str">
        <f>B27</f>
        <v>BYE</v>
      </c>
      <c r="C42" s="61"/>
      <c r="F42">
        <f t="shared" si="0"/>
        <v>0</v>
      </c>
      <c r="I42" s="61" t="str">
        <f>R25</f>
        <v>Calvin Akers</v>
      </c>
      <c r="J42" s="61"/>
      <c r="K42" s="61"/>
      <c r="L42">
        <v>242</v>
      </c>
      <c r="M42">
        <v>226</v>
      </c>
      <c r="N42">
        <f>L42+M42</f>
        <v>468</v>
      </c>
    </row>
    <row r="44" spans="1:12" ht="12.75">
      <c r="A44" t="s">
        <v>30</v>
      </c>
      <c r="B44" t="str">
        <f>U1</f>
        <v>Alex Acosta</v>
      </c>
      <c r="F44">
        <f t="shared" si="0"/>
        <v>0</v>
      </c>
      <c r="K44" s="77" t="s">
        <v>59</v>
      </c>
      <c r="L44" s="77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1" t="str">
        <f>H8</f>
        <v>Chad Dempski</v>
      </c>
      <c r="J46" s="61"/>
      <c r="K46" s="61"/>
      <c r="L46">
        <v>184</v>
      </c>
      <c r="M46">
        <v>235</v>
      </c>
      <c r="N46">
        <f>L46+M46</f>
        <v>419</v>
      </c>
    </row>
    <row r="47" spans="1:14" ht="12.75">
      <c r="A47" t="s">
        <v>31</v>
      </c>
      <c r="B47" t="str">
        <f>U8</f>
        <v>Connell Kelleher</v>
      </c>
      <c r="F47">
        <f t="shared" si="0"/>
        <v>0</v>
      </c>
      <c r="I47" s="61" t="str">
        <f>H22</f>
        <v>Tyler McNutt</v>
      </c>
      <c r="J47" s="61"/>
      <c r="K47" s="61"/>
      <c r="L47">
        <v>187</v>
      </c>
      <c r="M47">
        <v>193</v>
      </c>
      <c r="N47">
        <f>L47+M47</f>
        <v>380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61" t="str">
        <f>O8</f>
        <v>Connell Kelleher</v>
      </c>
      <c r="J49" s="61"/>
      <c r="K49" s="61"/>
      <c r="L49">
        <v>189</v>
      </c>
      <c r="M49">
        <v>223</v>
      </c>
      <c r="N49">
        <f>L49+M49</f>
        <v>412</v>
      </c>
    </row>
    <row r="50" spans="1:14" ht="12.75">
      <c r="A50" t="s">
        <v>33</v>
      </c>
      <c r="B50" t="str">
        <f>U15</f>
        <v>Nick Haugen</v>
      </c>
      <c r="D50">
        <v>194</v>
      </c>
      <c r="E50">
        <v>148</v>
      </c>
      <c r="F50">
        <f t="shared" si="0"/>
        <v>342</v>
      </c>
      <c r="I50" s="61" t="str">
        <f>O22</f>
        <v>Calvin Akers</v>
      </c>
      <c r="J50" s="61"/>
      <c r="K50" s="61"/>
      <c r="L50">
        <v>168</v>
      </c>
      <c r="M50">
        <v>188</v>
      </c>
      <c r="N50">
        <f>L50+M50</f>
        <v>356</v>
      </c>
    </row>
    <row r="51" spans="1:6" ht="12.75">
      <c r="A51" t="s">
        <v>57</v>
      </c>
      <c r="B51" t="str">
        <f>U20</f>
        <v>Justin Smith</v>
      </c>
      <c r="D51">
        <v>141</v>
      </c>
      <c r="E51">
        <v>107</v>
      </c>
      <c r="F51">
        <f t="shared" si="0"/>
        <v>248</v>
      </c>
    </row>
    <row r="52" spans="11:12" ht="12.75">
      <c r="K52" s="77" t="s">
        <v>35</v>
      </c>
      <c r="L52" s="77"/>
    </row>
    <row r="53" spans="1:6" ht="12.75">
      <c r="A53" t="s">
        <v>32</v>
      </c>
      <c r="B53" t="str">
        <f>U22</f>
        <v>Calvin Akers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1" t="str">
        <f>K15</f>
        <v>Chad Dempski</v>
      </c>
      <c r="J54" s="61"/>
      <c r="K54" s="61"/>
      <c r="L54">
        <v>190</v>
      </c>
      <c r="M54">
        <v>204</v>
      </c>
      <c r="N54">
        <f>L54+M54</f>
        <v>394</v>
      </c>
    </row>
    <row r="55" spans="9:14" ht="12.75">
      <c r="I55" s="61" t="str">
        <f>K19</f>
        <v>Connell Kelleher</v>
      </c>
      <c r="J55" s="61"/>
      <c r="K55" s="61"/>
      <c r="L55">
        <v>219</v>
      </c>
      <c r="M55">
        <v>223</v>
      </c>
      <c r="N55">
        <f>L55+M55</f>
        <v>442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30">
      <selection activeCell="M48" sqref="M48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Mattie Brandos</v>
      </c>
      <c r="V1" s="34"/>
      <c r="W1" s="49" t="s">
        <v>30</v>
      </c>
    </row>
    <row r="2" spans="1:20" ht="12.75">
      <c r="A2" s="34" t="s">
        <v>26</v>
      </c>
      <c r="B2" s="71" t="str">
        <f>Girls!B4</f>
        <v>Kaitlyn Rudy</v>
      </c>
      <c r="C2" s="71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391</v>
      </c>
      <c r="R3" s="71" t="str">
        <f>U1</f>
        <v>Mattie Brandos</v>
      </c>
      <c r="S3" s="81"/>
      <c r="T3" s="47"/>
    </row>
    <row r="4" spans="1:21" ht="12.75">
      <c r="A4" s="74" t="s">
        <v>48</v>
      </c>
      <c r="B4" s="74"/>
      <c r="C4" s="74"/>
      <c r="D4" s="31"/>
      <c r="E4" s="72" t="str">
        <f>B2</f>
        <v>Kaitlyn Rudy</v>
      </c>
      <c r="F4" s="71"/>
      <c r="G4" s="29">
        <f>N32</f>
        <v>350</v>
      </c>
      <c r="Q4" s="47"/>
      <c r="T4" s="76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146</v>
      </c>
      <c r="C6" s="71"/>
      <c r="D6" s="36">
        <f>F33</f>
        <v>0</v>
      </c>
      <c r="G6" s="31"/>
      <c r="Q6" s="47"/>
      <c r="T6" s="46">
        <f>F45</f>
        <v>0</v>
      </c>
      <c r="U6" s="34" t="s">
        <v>146</v>
      </c>
      <c r="V6" s="34"/>
      <c r="W6" s="49" t="s">
        <v>53</v>
      </c>
    </row>
    <row r="7" spans="7:17" ht="12.75">
      <c r="G7" s="31"/>
      <c r="Q7" s="47"/>
    </row>
    <row r="8" spans="5:23" ht="12.75">
      <c r="E8" s="58" t="s">
        <v>149</v>
      </c>
      <c r="F8" s="61"/>
      <c r="G8" s="31"/>
      <c r="H8" s="72" t="s">
        <v>99</v>
      </c>
      <c r="I8" s="71"/>
      <c r="J8" s="29">
        <f>N46</f>
        <v>368</v>
      </c>
      <c r="N8" s="34">
        <f>N49</f>
        <v>412</v>
      </c>
      <c r="O8" s="71" t="s">
        <v>100</v>
      </c>
      <c r="P8" s="81"/>
      <c r="Q8" s="83" t="s">
        <v>151</v>
      </c>
      <c r="R8" s="61"/>
      <c r="T8" s="34">
        <f>F47</f>
        <v>0</v>
      </c>
      <c r="U8" s="34" t="str">
        <f>Girls!B9</f>
        <v>Amber Bertschinger</v>
      </c>
      <c r="V8" s="34"/>
      <c r="W8" s="49" t="s">
        <v>31</v>
      </c>
    </row>
    <row r="9" spans="1:20" ht="12.75">
      <c r="A9" s="34" t="s">
        <v>27</v>
      </c>
      <c r="B9" s="71" t="str">
        <f>Girls!B11</f>
        <v>Jasmine McKeel</v>
      </c>
      <c r="C9" s="71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4" t="s">
        <v>60</v>
      </c>
      <c r="B11" s="74"/>
      <c r="C11" s="74"/>
      <c r="D11" s="31"/>
      <c r="E11" s="72" t="str">
        <f>B9</f>
        <v>Jasmine McKeel</v>
      </c>
      <c r="F11" s="71"/>
      <c r="G11" s="32">
        <f>N33</f>
        <v>349</v>
      </c>
      <c r="J11" s="31"/>
      <c r="N11" s="47"/>
      <c r="Q11" s="47"/>
      <c r="T11" s="76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N39</f>
        <v>361</v>
      </c>
      <c r="R12" s="71" t="str">
        <f>U8</f>
        <v>Amber Bertschinger</v>
      </c>
      <c r="S12" s="81"/>
      <c r="T12" s="47"/>
      <c r="W12" s="45"/>
    </row>
    <row r="13" spans="1:23" ht="12.75">
      <c r="A13" s="34" t="s">
        <v>51</v>
      </c>
      <c r="B13" s="71" t="s">
        <v>146</v>
      </c>
      <c r="C13" s="71"/>
      <c r="D13" s="36">
        <f>F36</f>
        <v>0</v>
      </c>
      <c r="J13" s="31"/>
      <c r="N13" s="47"/>
      <c r="T13" s="46">
        <f>F48</f>
        <v>0</v>
      </c>
      <c r="U13" s="34" t="s">
        <v>146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153</v>
      </c>
      <c r="I15" s="61"/>
      <c r="J15" s="31"/>
      <c r="K15" s="72" t="s">
        <v>99</v>
      </c>
      <c r="L15" s="71"/>
      <c r="M15" s="34">
        <f>N54</f>
        <v>422</v>
      </c>
      <c r="N15" s="83" t="s">
        <v>154</v>
      </c>
      <c r="O15" s="61"/>
      <c r="T15" s="34">
        <f>F50</f>
        <v>0</v>
      </c>
      <c r="U15" s="34" t="str">
        <f>Girls!B10</f>
        <v>Tatum Ruffalo</v>
      </c>
      <c r="V15" s="34"/>
      <c r="W15" s="49" t="s">
        <v>33</v>
      </c>
    </row>
    <row r="16" spans="1:20" ht="12.75">
      <c r="A16" s="34" t="s">
        <v>29</v>
      </c>
      <c r="B16" s="71" t="str">
        <f>Girls!B8</f>
        <v>Crystal George</v>
      </c>
      <c r="C16" s="71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155</v>
      </c>
      <c r="L17" s="80"/>
      <c r="M17" s="80"/>
      <c r="N17" s="47"/>
      <c r="Q17" s="34">
        <f>N41</f>
        <v>315</v>
      </c>
      <c r="R17" s="71" t="str">
        <f>U15</f>
        <v>Tatum Ruffalo</v>
      </c>
      <c r="S17" s="81"/>
      <c r="T17" s="47"/>
    </row>
    <row r="18" spans="1:21" ht="12.75">
      <c r="A18" s="74" t="s">
        <v>60</v>
      </c>
      <c r="B18" s="74"/>
      <c r="C18" s="74"/>
      <c r="D18" s="31"/>
      <c r="E18" s="72" t="str">
        <f>B16</f>
        <v>Crystal George</v>
      </c>
      <c r="F18" s="71"/>
      <c r="G18" s="29">
        <f>N35</f>
        <v>351</v>
      </c>
      <c r="J18" s="31"/>
      <c r="N18" s="47"/>
      <c r="Q18" s="47"/>
      <c r="T18" s="76" t="s">
        <v>48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100</v>
      </c>
      <c r="L19" s="71"/>
      <c r="M19" s="36">
        <f>N55</f>
        <v>347</v>
      </c>
      <c r="N19" s="47"/>
      <c r="Q19" s="47"/>
      <c r="T19" s="47"/>
    </row>
    <row r="20" spans="1:23" ht="12.75">
      <c r="A20" s="34" t="s">
        <v>55</v>
      </c>
      <c r="B20" s="71" t="s">
        <v>146</v>
      </c>
      <c r="C20" s="71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146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156</v>
      </c>
      <c r="F22" s="61"/>
      <c r="G22" s="31"/>
      <c r="H22" s="72" t="s">
        <v>106</v>
      </c>
      <c r="I22" s="71"/>
      <c r="J22" s="32">
        <f>N47</f>
        <v>341</v>
      </c>
      <c r="N22" s="46">
        <f>N50</f>
        <v>365</v>
      </c>
      <c r="O22" s="71" t="s">
        <v>104</v>
      </c>
      <c r="P22" s="81"/>
      <c r="Q22" s="83" t="s">
        <v>152</v>
      </c>
      <c r="R22" s="61"/>
      <c r="T22" s="34">
        <f>F53</f>
        <v>0</v>
      </c>
      <c r="U22" s="34" t="str">
        <f>Girls!B5</f>
        <v>Jaelynn Hoehnen</v>
      </c>
      <c r="V22" s="34"/>
      <c r="W22" s="49" t="s">
        <v>32</v>
      </c>
    </row>
    <row r="23" spans="1:20" ht="12.75">
      <c r="A23" s="34" t="s">
        <v>28</v>
      </c>
      <c r="B23" s="71" t="str">
        <f>Girls!B7</f>
        <v>Ashley Pobloski</v>
      </c>
      <c r="C23" s="71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2" t="s">
        <v>99</v>
      </c>
      <c r="L24" s="82"/>
      <c r="M24" s="82"/>
      <c r="Q24" s="47"/>
      <c r="T24" s="47"/>
    </row>
    <row r="25" spans="1:21" ht="12.75">
      <c r="A25" s="74" t="s">
        <v>60</v>
      </c>
      <c r="B25" s="74"/>
      <c r="C25" s="74"/>
      <c r="D25" s="31"/>
      <c r="E25" s="72" t="str">
        <f>B23</f>
        <v>Ashley Pobloski</v>
      </c>
      <c r="F25" s="71"/>
      <c r="G25" s="32">
        <f>N36</f>
        <v>337</v>
      </c>
      <c r="Q25" s="46">
        <f>N42</f>
        <v>395</v>
      </c>
      <c r="R25" s="71" t="str">
        <f>U22</f>
        <v>Jaelynn Hoehnen</v>
      </c>
      <c r="S25" s="81"/>
      <c r="T25" s="76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146</v>
      </c>
      <c r="C27" s="71"/>
      <c r="D27" s="36">
        <f>F42</f>
        <v>0</v>
      </c>
      <c r="T27" s="46">
        <f>F54</f>
        <v>0</v>
      </c>
      <c r="U27" s="34" t="s">
        <v>146</v>
      </c>
      <c r="V27" s="34"/>
      <c r="W27" s="49" t="s">
        <v>52</v>
      </c>
    </row>
    <row r="30" spans="1:14" ht="12.75">
      <c r="A30" s="77" t="s">
        <v>49</v>
      </c>
      <c r="B30" s="61"/>
      <c r="C30" s="61"/>
      <c r="D30" s="61"/>
      <c r="E30" s="61"/>
      <c r="F30" s="61"/>
      <c r="I30" s="77" t="s">
        <v>58</v>
      </c>
      <c r="J30" s="77"/>
      <c r="K30" s="77"/>
      <c r="L30" s="77"/>
      <c r="M30" s="77"/>
      <c r="N30" s="77"/>
    </row>
    <row r="32" spans="1:14" ht="12.75">
      <c r="A32" t="s">
        <v>26</v>
      </c>
      <c r="B32" s="61" t="str">
        <f>B2</f>
        <v>Kaitlyn Rudy</v>
      </c>
      <c r="C32" s="61"/>
      <c r="F32">
        <f>D32+E32</f>
        <v>0</v>
      </c>
      <c r="I32" s="61" t="str">
        <f>E4</f>
        <v>Kaitlyn Rudy</v>
      </c>
      <c r="J32" s="61"/>
      <c r="K32" s="61"/>
      <c r="L32">
        <v>183</v>
      </c>
      <c r="M32">
        <v>167</v>
      </c>
      <c r="N32">
        <f>L32+M32</f>
        <v>350</v>
      </c>
    </row>
    <row r="33" spans="1:14" ht="12.75">
      <c r="A33" t="s">
        <v>50</v>
      </c>
      <c r="B33" s="61" t="str">
        <f>B6</f>
        <v>BYE</v>
      </c>
      <c r="C33" s="61"/>
      <c r="F33">
        <f>D33+E33</f>
        <v>0</v>
      </c>
      <c r="I33" s="61" t="str">
        <f>E11</f>
        <v>Jasmine McKeel</v>
      </c>
      <c r="J33" s="61"/>
      <c r="K33" s="61"/>
      <c r="L33">
        <v>171</v>
      </c>
      <c r="M33">
        <v>178</v>
      </c>
      <c r="N33">
        <f>L33+M33</f>
        <v>349</v>
      </c>
    </row>
    <row r="35" spans="1:14" ht="12.75">
      <c r="A35" t="s">
        <v>27</v>
      </c>
      <c r="B35" s="61" t="str">
        <f>B9</f>
        <v>Jasmine McKeel</v>
      </c>
      <c r="C35" s="61"/>
      <c r="F35">
        <f>D35+E35</f>
        <v>0</v>
      </c>
      <c r="I35" s="61" t="str">
        <f>E18</f>
        <v>Crystal George</v>
      </c>
      <c r="J35" s="61"/>
      <c r="K35" s="61"/>
      <c r="L35">
        <v>135</v>
      </c>
      <c r="M35">
        <v>216</v>
      </c>
      <c r="N35">
        <f>L35+M35</f>
        <v>351</v>
      </c>
    </row>
    <row r="36" spans="1:14" ht="12.75">
      <c r="A36" t="s">
        <v>51</v>
      </c>
      <c r="B36" s="61" t="str">
        <f>B13</f>
        <v>BYE</v>
      </c>
      <c r="C36" s="61"/>
      <c r="F36">
        <f>D36+E36</f>
        <v>0</v>
      </c>
      <c r="I36" s="61" t="str">
        <f>E25</f>
        <v>Ashley Pobloski</v>
      </c>
      <c r="J36" s="61"/>
      <c r="K36" s="61"/>
      <c r="L36">
        <v>144</v>
      </c>
      <c r="M36">
        <v>193</v>
      </c>
      <c r="N36">
        <f>L36+M36</f>
        <v>337</v>
      </c>
    </row>
    <row r="38" spans="1:14" ht="12.75">
      <c r="A38" t="s">
        <v>29</v>
      </c>
      <c r="B38" s="61" t="str">
        <f>B16</f>
        <v>Crystal George</v>
      </c>
      <c r="C38" s="61"/>
      <c r="F38">
        <f>D38+E38</f>
        <v>0</v>
      </c>
      <c r="I38" s="75" t="str">
        <f>R3</f>
        <v>Mattie Brandos</v>
      </c>
      <c r="J38" s="75"/>
      <c r="K38" s="75"/>
      <c r="L38" s="51">
        <v>185</v>
      </c>
      <c r="M38" s="51">
        <v>206</v>
      </c>
      <c r="N38">
        <f>L38+M38</f>
        <v>391</v>
      </c>
    </row>
    <row r="39" spans="1:14" ht="12.75">
      <c r="A39" t="s">
        <v>55</v>
      </c>
      <c r="B39" s="61" t="str">
        <f>B20</f>
        <v>BYE</v>
      </c>
      <c r="C39" s="61"/>
      <c r="F39">
        <f>D39+E39</f>
        <v>0</v>
      </c>
      <c r="I39" s="61" t="str">
        <f>R12</f>
        <v>Amber Bertschinger</v>
      </c>
      <c r="J39" s="61"/>
      <c r="K39" s="61"/>
      <c r="L39" s="51">
        <v>159</v>
      </c>
      <c r="M39">
        <v>202</v>
      </c>
      <c r="N39">
        <f>L39+M39</f>
        <v>361</v>
      </c>
    </row>
    <row r="40" spans="9:11" ht="12.75">
      <c r="I40" s="61"/>
      <c r="J40" s="61"/>
      <c r="K40" s="61"/>
    </row>
    <row r="41" spans="1:14" ht="12.75">
      <c r="A41" t="s">
        <v>28</v>
      </c>
      <c r="B41" s="61" t="str">
        <f>B23</f>
        <v>Ashley Pobloski</v>
      </c>
      <c r="C41" s="61"/>
      <c r="F41">
        <f>D41+E41</f>
        <v>0</v>
      </c>
      <c r="I41" s="61" t="str">
        <f>R17</f>
        <v>Tatum Ruffalo</v>
      </c>
      <c r="J41" s="61"/>
      <c r="K41" s="61"/>
      <c r="L41">
        <v>189</v>
      </c>
      <c r="M41">
        <v>126</v>
      </c>
      <c r="N41">
        <f>L41+M41</f>
        <v>315</v>
      </c>
    </row>
    <row r="42" spans="1:14" ht="12.75">
      <c r="A42" t="s">
        <v>54</v>
      </c>
      <c r="B42" s="61" t="str">
        <f>B27</f>
        <v>BYE</v>
      </c>
      <c r="C42" s="61"/>
      <c r="F42">
        <f>D42+E42</f>
        <v>0</v>
      </c>
      <c r="I42" s="61" t="str">
        <f>R25</f>
        <v>Jaelynn Hoehnen</v>
      </c>
      <c r="J42" s="61"/>
      <c r="K42" s="61"/>
      <c r="L42">
        <v>200</v>
      </c>
      <c r="M42">
        <v>195</v>
      </c>
      <c r="N42">
        <f>L42+M42</f>
        <v>395</v>
      </c>
    </row>
    <row r="44" spans="1:12" ht="12.75">
      <c r="A44" t="s">
        <v>30</v>
      </c>
      <c r="B44" t="str">
        <f>U1</f>
        <v>Mattie Brandos</v>
      </c>
      <c r="F44">
        <f>D44+E44</f>
        <v>0</v>
      </c>
      <c r="K44" s="77" t="s">
        <v>59</v>
      </c>
      <c r="L44" s="77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1" t="str">
        <f>H8</f>
        <v>Kaitlyn Rudy</v>
      </c>
      <c r="J46" s="61"/>
      <c r="K46" s="61"/>
      <c r="L46">
        <v>195</v>
      </c>
      <c r="M46">
        <v>173</v>
      </c>
      <c r="N46">
        <f>L46+M46</f>
        <v>368</v>
      </c>
    </row>
    <row r="47" spans="1:14" ht="12.75">
      <c r="A47" t="s">
        <v>31</v>
      </c>
      <c r="B47" t="str">
        <f>U8</f>
        <v>Amber Bertschinger</v>
      </c>
      <c r="F47">
        <f>D47+E47</f>
        <v>0</v>
      </c>
      <c r="I47" s="61" t="str">
        <f>H22</f>
        <v>Crystal George</v>
      </c>
      <c r="J47" s="61"/>
      <c r="K47" s="61"/>
      <c r="L47">
        <v>170</v>
      </c>
      <c r="M47">
        <v>171</v>
      </c>
      <c r="N47">
        <f>L47+M47</f>
        <v>341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1" t="str">
        <f>O8</f>
        <v>Mattie Brandos</v>
      </c>
      <c r="J49" s="61"/>
      <c r="K49" s="61"/>
      <c r="L49">
        <v>179</v>
      </c>
      <c r="M49">
        <v>233</v>
      </c>
      <c r="N49">
        <f>L49+M49</f>
        <v>412</v>
      </c>
    </row>
    <row r="50" spans="1:14" ht="12.75">
      <c r="A50" t="s">
        <v>33</v>
      </c>
      <c r="B50" t="str">
        <f>U15</f>
        <v>Tatum Ruffalo</v>
      </c>
      <c r="F50">
        <f>D50+E50</f>
        <v>0</v>
      </c>
      <c r="I50" s="61" t="str">
        <f>O22</f>
        <v>Jaelynn Hoehnen</v>
      </c>
      <c r="J50" s="61"/>
      <c r="K50" s="61"/>
      <c r="L50">
        <v>204</v>
      </c>
      <c r="M50">
        <v>161</v>
      </c>
      <c r="N50">
        <f>L50+M50</f>
        <v>365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7" t="s">
        <v>35</v>
      </c>
      <c r="L52" s="77"/>
    </row>
    <row r="53" spans="1:6" ht="12.75">
      <c r="A53" t="s">
        <v>32</v>
      </c>
      <c r="B53" t="str">
        <f>U22</f>
        <v>Jaelynn Hoehnen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1" t="str">
        <f>K15</f>
        <v>Kaitlyn Rudy</v>
      </c>
      <c r="J54" s="61"/>
      <c r="K54" s="61"/>
      <c r="L54">
        <v>203</v>
      </c>
      <c r="M54">
        <v>219</v>
      </c>
      <c r="N54">
        <f>L54+M54</f>
        <v>422</v>
      </c>
    </row>
    <row r="55" spans="9:14" ht="12.75">
      <c r="I55" s="61" t="str">
        <f>K19</f>
        <v>Mattie Brandos</v>
      </c>
      <c r="J55" s="61"/>
      <c r="K55" s="61"/>
      <c r="L55">
        <v>170</v>
      </c>
      <c r="M55">
        <v>177</v>
      </c>
      <c r="N55">
        <f>L55+M55</f>
        <v>347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L55" activeCellId="1" sqref="L50:M50 L55:M55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Owen Hamen</v>
      </c>
      <c r="V1" s="34"/>
      <c r="W1" s="49" t="s">
        <v>30</v>
      </c>
    </row>
    <row r="2" spans="1:20" ht="12.75">
      <c r="A2" s="34" t="s">
        <v>26</v>
      </c>
      <c r="B2" s="71" t="str">
        <f>Hdcp!B4</f>
        <v>Brianna Schmidt</v>
      </c>
      <c r="C2" s="71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326</v>
      </c>
      <c r="R3" s="71" t="str">
        <f>U1</f>
        <v>Owen Hamen</v>
      </c>
      <c r="S3" s="81"/>
      <c r="T3" s="47"/>
    </row>
    <row r="4" spans="1:21" ht="12.75">
      <c r="A4" s="74" t="s">
        <v>48</v>
      </c>
      <c r="B4" s="74"/>
      <c r="C4" s="74"/>
      <c r="D4" s="31"/>
      <c r="E4" s="72" t="str">
        <f>B2</f>
        <v>Brianna Schmidt</v>
      </c>
      <c r="F4" s="71"/>
      <c r="G4" s="29">
        <f>O32</f>
        <v>0</v>
      </c>
      <c r="Q4" s="47"/>
      <c r="T4" s="76" t="s">
        <v>48</v>
      </c>
      <c r="U4" s="61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1" t="s">
        <v>146</v>
      </c>
      <c r="C6" s="71"/>
      <c r="D6" s="36">
        <f>G33</f>
        <v>0</v>
      </c>
      <c r="G6" s="31"/>
      <c r="Q6" s="47"/>
      <c r="T6" s="46">
        <f>G45</f>
        <v>0</v>
      </c>
      <c r="U6" s="34" t="s">
        <v>146</v>
      </c>
      <c r="V6" s="34"/>
      <c r="W6" s="49" t="s">
        <v>53</v>
      </c>
    </row>
    <row r="7" spans="7:17" ht="12.75">
      <c r="G7" s="31"/>
      <c r="Q7" s="47"/>
    </row>
    <row r="8" spans="5:23" ht="12.75">
      <c r="E8" s="75" t="s">
        <v>48</v>
      </c>
      <c r="F8" s="61"/>
      <c r="G8" s="31"/>
      <c r="H8" s="72" t="str">
        <f>E4</f>
        <v>Brianna Schmidt</v>
      </c>
      <c r="I8" s="71"/>
      <c r="J8" s="29">
        <f>O46</f>
        <v>414</v>
      </c>
      <c r="N8" s="34">
        <f>O49</f>
        <v>360</v>
      </c>
      <c r="O8" s="71" t="s">
        <v>112</v>
      </c>
      <c r="P8" s="81"/>
      <c r="Q8" s="83" t="s">
        <v>154</v>
      </c>
      <c r="R8" s="61"/>
      <c r="T8" s="34">
        <f>G47</f>
        <v>0</v>
      </c>
      <c r="U8" s="34" t="str">
        <f>Hdcp!B9</f>
        <v>Derick Donnelly</v>
      </c>
      <c r="V8" s="34"/>
      <c r="W8" s="49" t="s">
        <v>31</v>
      </c>
    </row>
    <row r="9" spans="1:20" ht="12.75">
      <c r="A9" s="34" t="s">
        <v>27</v>
      </c>
      <c r="B9" s="71" t="s">
        <v>146</v>
      </c>
      <c r="C9" s="71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4" t="s">
        <v>60</v>
      </c>
      <c r="B11" s="74"/>
      <c r="C11" s="74"/>
      <c r="D11" s="31"/>
      <c r="E11" s="72" t="str">
        <f>B9</f>
        <v>BYE</v>
      </c>
      <c r="F11" s="71"/>
      <c r="G11" s="32">
        <f>O33</f>
        <v>0</v>
      </c>
      <c r="J11" s="31"/>
      <c r="N11" s="47"/>
      <c r="Q11" s="47"/>
      <c r="T11" s="76" t="s">
        <v>48</v>
      </c>
      <c r="U11" s="61"/>
    </row>
    <row r="12" spans="1:23" ht="12.75">
      <c r="A12" s="33"/>
      <c r="B12" s="33"/>
      <c r="C12" s="33"/>
      <c r="D12" s="31"/>
      <c r="J12" s="31"/>
      <c r="N12" s="47"/>
      <c r="Q12" s="46">
        <f>O39</f>
        <v>380</v>
      </c>
      <c r="R12" s="71" t="str">
        <f>U8</f>
        <v>Derick Donnelly</v>
      </c>
      <c r="S12" s="81"/>
      <c r="T12" s="47"/>
      <c r="W12" s="45"/>
    </row>
    <row r="13" spans="1:23" ht="12.75">
      <c r="A13" s="34" t="s">
        <v>51</v>
      </c>
      <c r="B13" s="71" t="s">
        <v>146</v>
      </c>
      <c r="C13" s="71"/>
      <c r="D13" s="36">
        <f>G36</f>
        <v>0</v>
      </c>
      <c r="J13" s="31"/>
      <c r="N13" s="47"/>
      <c r="T13" s="46">
        <f>G48</f>
        <v>0</v>
      </c>
      <c r="U13" s="34" t="s">
        <v>146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8" t="s">
        <v>147</v>
      </c>
      <c r="I15" s="61"/>
      <c r="J15" s="31"/>
      <c r="K15" s="72" t="s">
        <v>111</v>
      </c>
      <c r="L15" s="71"/>
      <c r="M15" s="34">
        <f>O54</f>
        <v>412</v>
      </c>
      <c r="N15" s="83" t="s">
        <v>157</v>
      </c>
      <c r="O15" s="61"/>
      <c r="T15" s="34">
        <f>G50</f>
        <v>0</v>
      </c>
      <c r="U15" s="34" t="s">
        <v>146</v>
      </c>
      <c r="V15" s="34"/>
      <c r="W15" s="49" t="s">
        <v>33</v>
      </c>
    </row>
    <row r="16" spans="1:20" ht="12.75">
      <c r="A16" s="34" t="s">
        <v>29</v>
      </c>
      <c r="B16" s="71" t="str">
        <f>Hdcp!B8</f>
        <v>Kellian Mason</v>
      </c>
      <c r="C16" s="71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9" t="s">
        <v>158</v>
      </c>
      <c r="L17" s="80"/>
      <c r="M17" s="80"/>
      <c r="N17" s="47"/>
      <c r="Q17" s="34">
        <f>O41</f>
        <v>0</v>
      </c>
      <c r="R17" s="71" t="str">
        <f>U15</f>
        <v>BYE</v>
      </c>
      <c r="S17" s="81"/>
      <c r="T17" s="47"/>
    </row>
    <row r="18" spans="1:21" ht="12.75">
      <c r="A18" s="74" t="s">
        <v>60</v>
      </c>
      <c r="B18" s="74"/>
      <c r="C18" s="74"/>
      <c r="D18" s="31"/>
      <c r="E18" s="72" t="str">
        <f>B16</f>
        <v>Kellian Mason</v>
      </c>
      <c r="F18" s="71"/>
      <c r="G18" s="29">
        <f>O35</f>
        <v>396</v>
      </c>
      <c r="J18" s="31"/>
      <c r="N18" s="47"/>
      <c r="Q18" s="47"/>
      <c r="T18" s="76" t="s">
        <v>48</v>
      </c>
      <c r="U18" s="61"/>
    </row>
    <row r="19" spans="1:20" ht="12.75">
      <c r="A19" s="33"/>
      <c r="B19" s="33"/>
      <c r="C19" s="33"/>
      <c r="D19" s="31"/>
      <c r="G19" s="30"/>
      <c r="J19" s="31"/>
      <c r="K19" s="72" t="s">
        <v>120</v>
      </c>
      <c r="L19" s="71"/>
      <c r="M19" s="36">
        <f>O55</f>
        <v>389</v>
      </c>
      <c r="N19" s="47"/>
      <c r="Q19" s="47"/>
      <c r="T19" s="47"/>
    </row>
    <row r="20" spans="1:23" ht="12.75">
      <c r="A20" s="34" t="s">
        <v>55</v>
      </c>
      <c r="B20" s="71" t="s">
        <v>146</v>
      </c>
      <c r="C20" s="71"/>
      <c r="D20" s="36">
        <f>G39</f>
        <v>0</v>
      </c>
      <c r="G20" s="31"/>
      <c r="J20" s="31"/>
      <c r="N20" s="47"/>
      <c r="Q20" s="47"/>
      <c r="T20" s="46">
        <f>G51</f>
        <v>0</v>
      </c>
      <c r="U20" s="34" t="s">
        <v>146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8" t="s">
        <v>153</v>
      </c>
      <c r="F22" s="61"/>
      <c r="G22" s="31"/>
      <c r="H22" s="72" t="s">
        <v>127</v>
      </c>
      <c r="I22" s="71"/>
      <c r="J22" s="32">
        <f>O47</f>
        <v>365</v>
      </c>
      <c r="N22" s="46">
        <f>O50</f>
        <v>397</v>
      </c>
      <c r="O22" s="71" t="str">
        <f>R25</f>
        <v>Jacob Hamen</v>
      </c>
      <c r="P22" s="81"/>
      <c r="Q22" s="78" t="s">
        <v>48</v>
      </c>
      <c r="R22" s="61"/>
      <c r="T22" s="34">
        <f>G53</f>
        <v>0</v>
      </c>
      <c r="U22" s="34" t="str">
        <f>Hdcp!B5</f>
        <v>Jacob Hamen</v>
      </c>
      <c r="V22" s="34"/>
      <c r="W22" s="49" t="s">
        <v>32</v>
      </c>
    </row>
    <row r="23" spans="1:20" ht="12.75">
      <c r="A23" s="34" t="s">
        <v>28</v>
      </c>
      <c r="B23" s="71" t="str">
        <f>Hdcp!B7</f>
        <v>McKenzie Mattice</v>
      </c>
      <c r="C23" s="71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2" t="s">
        <v>111</v>
      </c>
      <c r="L24" s="82"/>
      <c r="M24" s="82"/>
      <c r="Q24" s="47"/>
      <c r="T24" s="47"/>
    </row>
    <row r="25" spans="1:21" ht="12.75">
      <c r="A25" s="74" t="s">
        <v>60</v>
      </c>
      <c r="B25" s="74"/>
      <c r="C25" s="74"/>
      <c r="D25" s="31"/>
      <c r="E25" s="72" t="str">
        <f>B23</f>
        <v>McKenzie Mattice</v>
      </c>
      <c r="F25" s="71"/>
      <c r="G25" s="32">
        <f>O36</f>
        <v>365</v>
      </c>
      <c r="Q25" s="46">
        <f>O42</f>
        <v>0</v>
      </c>
      <c r="R25" s="71" t="str">
        <f>U22</f>
        <v>Jacob Hamen</v>
      </c>
      <c r="S25" s="81"/>
      <c r="T25" s="76" t="s">
        <v>48</v>
      </c>
      <c r="U25" s="61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1" t="s">
        <v>146</v>
      </c>
      <c r="C27" s="71"/>
      <c r="D27" s="36">
        <f>G42</f>
        <v>0</v>
      </c>
      <c r="T27" s="46">
        <f>G54</f>
        <v>0</v>
      </c>
      <c r="U27" s="34" t="s">
        <v>146</v>
      </c>
      <c r="V27" s="34"/>
      <c r="W27" s="49" t="s">
        <v>52</v>
      </c>
    </row>
    <row r="30" spans="1:14" ht="12.75">
      <c r="A30" s="77" t="s">
        <v>49</v>
      </c>
      <c r="B30" s="61"/>
      <c r="C30" s="61"/>
      <c r="D30" s="61"/>
      <c r="E30" s="61"/>
      <c r="F30" s="61"/>
      <c r="I30" s="77" t="s">
        <v>58</v>
      </c>
      <c r="J30" s="77"/>
      <c r="K30" s="77"/>
      <c r="L30" s="77"/>
      <c r="M30" s="77"/>
      <c r="N30" s="77"/>
    </row>
    <row r="32" spans="1:15" ht="12.75">
      <c r="A32" t="s">
        <v>26</v>
      </c>
      <c r="B32" s="61" t="str">
        <f>B2</f>
        <v>Brianna Schmidt</v>
      </c>
      <c r="C32" s="61"/>
      <c r="G32">
        <f>SUM(D32:F32)</f>
        <v>0</v>
      </c>
      <c r="I32" s="61" t="str">
        <f>E4</f>
        <v>Brianna Schmidt</v>
      </c>
      <c r="J32" s="61"/>
      <c r="K32" s="61"/>
      <c r="O32">
        <f>SUM(L32:N32)</f>
        <v>0</v>
      </c>
    </row>
    <row r="33" spans="1:15" ht="12.75">
      <c r="A33" t="s">
        <v>50</v>
      </c>
      <c r="B33" s="61" t="str">
        <f>B6</f>
        <v>BYE</v>
      </c>
      <c r="C33" s="61"/>
      <c r="G33">
        <f aca="true" t="shared" si="0" ref="G33:G54">SUM(D33:F33)</f>
        <v>0</v>
      </c>
      <c r="I33" s="61" t="str">
        <f>E11</f>
        <v>BYE</v>
      </c>
      <c r="J33" s="61"/>
      <c r="K33" s="61"/>
      <c r="O33">
        <f aca="true" t="shared" si="1" ref="O33:O55">SUM(L33:N33)</f>
        <v>0</v>
      </c>
    </row>
    <row r="35" spans="1:15" ht="12.75">
      <c r="A35" t="s">
        <v>27</v>
      </c>
      <c r="B35" s="61" t="str">
        <f>B9</f>
        <v>BYE</v>
      </c>
      <c r="C35" s="61"/>
      <c r="G35">
        <f t="shared" si="0"/>
        <v>0</v>
      </c>
      <c r="I35" s="61" t="str">
        <f>E18</f>
        <v>Kellian Mason</v>
      </c>
      <c r="J35" s="61"/>
      <c r="K35" s="61"/>
      <c r="L35">
        <v>158</v>
      </c>
      <c r="M35">
        <v>156</v>
      </c>
      <c r="N35">
        <v>82</v>
      </c>
      <c r="O35">
        <f t="shared" si="1"/>
        <v>396</v>
      </c>
    </row>
    <row r="36" spans="1:15" ht="12.75">
      <c r="A36" t="s">
        <v>51</v>
      </c>
      <c r="B36" s="61" t="str">
        <f>B13</f>
        <v>BYE</v>
      </c>
      <c r="C36" s="61"/>
      <c r="G36">
        <f t="shared" si="0"/>
        <v>0</v>
      </c>
      <c r="I36" s="61" t="str">
        <f>E25</f>
        <v>McKenzie Mattice</v>
      </c>
      <c r="J36" s="61"/>
      <c r="K36" s="61"/>
      <c r="L36">
        <v>182</v>
      </c>
      <c r="M36">
        <v>149</v>
      </c>
      <c r="N36">
        <v>34</v>
      </c>
      <c r="O36">
        <f t="shared" si="1"/>
        <v>365</v>
      </c>
    </row>
    <row r="38" spans="1:15" ht="12.75">
      <c r="A38" t="s">
        <v>29</v>
      </c>
      <c r="B38" s="61" t="str">
        <f>B16</f>
        <v>Kellian Mason</v>
      </c>
      <c r="C38" s="61"/>
      <c r="G38">
        <f t="shared" si="0"/>
        <v>0</v>
      </c>
      <c r="I38" s="75" t="str">
        <f>R3</f>
        <v>Owen Hamen</v>
      </c>
      <c r="J38" s="75"/>
      <c r="K38" s="75"/>
      <c r="L38" s="51">
        <v>149</v>
      </c>
      <c r="M38" s="51">
        <v>105</v>
      </c>
      <c r="N38">
        <v>72</v>
      </c>
      <c r="O38">
        <f t="shared" si="1"/>
        <v>326</v>
      </c>
    </row>
    <row r="39" spans="1:15" ht="12.75">
      <c r="A39" t="s">
        <v>55</v>
      </c>
      <c r="B39" s="61" t="str">
        <f>B20</f>
        <v>BYE</v>
      </c>
      <c r="C39" s="61"/>
      <c r="G39">
        <f t="shared" si="0"/>
        <v>0</v>
      </c>
      <c r="I39" s="61" t="str">
        <f>R12</f>
        <v>Derick Donnelly</v>
      </c>
      <c r="J39" s="61"/>
      <c r="K39" s="61"/>
      <c r="L39" s="56">
        <v>149</v>
      </c>
      <c r="M39" s="56">
        <v>155</v>
      </c>
      <c r="N39">
        <v>76</v>
      </c>
      <c r="O39">
        <f t="shared" si="1"/>
        <v>380</v>
      </c>
    </row>
    <row r="40" spans="9:11" ht="12.75">
      <c r="I40" s="61"/>
      <c r="J40" s="61"/>
      <c r="K40" s="61"/>
    </row>
    <row r="41" spans="1:15" ht="12.75">
      <c r="A41" t="s">
        <v>28</v>
      </c>
      <c r="B41" s="61" t="str">
        <f>B23</f>
        <v>McKenzie Mattice</v>
      </c>
      <c r="C41" s="61"/>
      <c r="G41">
        <f t="shared" si="0"/>
        <v>0</v>
      </c>
      <c r="I41" s="61" t="str">
        <f>R17</f>
        <v>BYE</v>
      </c>
      <c r="J41" s="61"/>
      <c r="K41" s="61"/>
      <c r="O41">
        <f t="shared" si="1"/>
        <v>0</v>
      </c>
    </row>
    <row r="42" spans="1:15" ht="12.75">
      <c r="A42" t="s">
        <v>54</v>
      </c>
      <c r="B42" s="61" t="str">
        <f>B27</f>
        <v>BYE</v>
      </c>
      <c r="C42" s="61"/>
      <c r="G42">
        <f t="shared" si="0"/>
        <v>0</v>
      </c>
      <c r="I42" s="61" t="str">
        <f>R25</f>
        <v>Jacob Hamen</v>
      </c>
      <c r="J42" s="61"/>
      <c r="K42" s="61"/>
      <c r="O42">
        <f t="shared" si="1"/>
        <v>0</v>
      </c>
    </row>
    <row r="44" spans="1:12" ht="12.75">
      <c r="A44" t="s">
        <v>30</v>
      </c>
      <c r="B44" t="str">
        <f>U1</f>
        <v>Owen Hamen</v>
      </c>
      <c r="G44">
        <f t="shared" si="0"/>
        <v>0</v>
      </c>
      <c r="K44" s="77" t="s">
        <v>59</v>
      </c>
      <c r="L44" s="77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1" t="str">
        <f>H8</f>
        <v>Brianna Schmidt</v>
      </c>
      <c r="J46" s="61"/>
      <c r="K46" s="61"/>
      <c r="L46">
        <v>190</v>
      </c>
      <c r="M46">
        <v>172</v>
      </c>
      <c r="N46">
        <v>52</v>
      </c>
      <c r="O46">
        <f t="shared" si="1"/>
        <v>414</v>
      </c>
    </row>
    <row r="47" spans="1:15" ht="12.75">
      <c r="A47" t="s">
        <v>31</v>
      </c>
      <c r="B47" t="str">
        <f>U8</f>
        <v>Derick Donnelly</v>
      </c>
      <c r="G47">
        <f t="shared" si="0"/>
        <v>0</v>
      </c>
      <c r="I47" s="61" t="str">
        <f>H22</f>
        <v>Kellian Mason</v>
      </c>
      <c r="J47" s="61"/>
      <c r="K47" s="61"/>
      <c r="L47">
        <v>142</v>
      </c>
      <c r="M47">
        <v>141</v>
      </c>
      <c r="N47">
        <v>82</v>
      </c>
      <c r="O47">
        <f t="shared" si="1"/>
        <v>365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1" t="str">
        <f>O8</f>
        <v>Derick Donnelly</v>
      </c>
      <c r="J49" s="61"/>
      <c r="K49" s="61"/>
      <c r="L49">
        <v>159</v>
      </c>
      <c r="M49">
        <v>125</v>
      </c>
      <c r="N49">
        <v>76</v>
      </c>
      <c r="O49">
        <f t="shared" si="1"/>
        <v>360</v>
      </c>
    </row>
    <row r="50" spans="1:15" ht="12.75">
      <c r="A50" t="s">
        <v>33</v>
      </c>
      <c r="B50" t="str">
        <f>U15</f>
        <v>BYE</v>
      </c>
      <c r="G50">
        <f t="shared" si="0"/>
        <v>0</v>
      </c>
      <c r="I50" s="61" t="str">
        <f>O22</f>
        <v>Jacob Hamen</v>
      </c>
      <c r="J50" s="61"/>
      <c r="K50" s="61"/>
      <c r="L50">
        <v>99</v>
      </c>
      <c r="M50">
        <v>142</v>
      </c>
      <c r="N50">
        <v>156</v>
      </c>
      <c r="O50">
        <f t="shared" si="1"/>
        <v>397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77" t="s">
        <v>35</v>
      </c>
      <c r="L52" s="77"/>
    </row>
    <row r="53" spans="1:7" ht="12.75">
      <c r="A53" t="s">
        <v>32</v>
      </c>
      <c r="B53" t="str">
        <f>U22</f>
        <v>Jacob Hamen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1" t="str">
        <f>K15</f>
        <v>Brianna Schmidt</v>
      </c>
      <c r="J54" s="61"/>
      <c r="K54" s="61"/>
      <c r="L54">
        <v>149</v>
      </c>
      <c r="M54">
        <v>211</v>
      </c>
      <c r="N54">
        <v>52</v>
      </c>
      <c r="O54">
        <f t="shared" si="1"/>
        <v>412</v>
      </c>
    </row>
    <row r="55" spans="9:15" ht="12.75">
      <c r="I55" s="61" t="str">
        <f>K19</f>
        <v>Jacob Hamen</v>
      </c>
      <c r="J55" s="61"/>
      <c r="K55" s="61"/>
      <c r="L55">
        <v>120</v>
      </c>
      <c r="M55">
        <v>113</v>
      </c>
      <c r="N55">
        <v>156</v>
      </c>
      <c r="O55">
        <f t="shared" si="1"/>
        <v>389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2017-05-21T18:37:31Z</cp:lastPrinted>
  <dcterms:created xsi:type="dcterms:W3CDTF">2010-09-08T14:50:21Z</dcterms:created>
  <dcterms:modified xsi:type="dcterms:W3CDTF">2017-05-21T23:22:18Z</dcterms:modified>
  <cp:category/>
  <cp:version/>
  <cp:contentType/>
  <cp:contentStatus/>
</cp:coreProperties>
</file>