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1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<sst xmlns="http://schemas.openxmlformats.org/spreadsheetml/2006/main" count="556" uniqueCount="197">
  <si>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</si>
  <si>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</si>
  <si>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</si>
  <si>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</si>
  <si>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</si>
  <si>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</si>
  <si>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</si>
  <si>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</si>
  <si>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</si>
  <si>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</si>
  <si>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</si>
  <si>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</si>
  <si>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</si>
  <si>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</si>
  <si>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</si>
  <si>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</si>
  <si>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</si>
  <si>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</si>
  <si>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</si>
  <si>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</si>
  <si>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</si>
  <si>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</si>
  <si>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</si>
  <si>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</si>
  <si>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</si>
  <si>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</si>
  <si>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</si>
  <si>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</si>
  <si>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</si>
  <si>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</si>
  <si>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</si>
  <si>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</si>
  <si>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</si>
  <si>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</si>
  <si>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</si>
  <si>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</si>
  <si>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</si>
  <si>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</si>
  <si>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</si>
  <si>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</si>
  <si>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</si>
  <si>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</si>
  <si>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</si>
  <si>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</si>
  <si>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</si>
  <si>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</si>
  <si>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</si>
  <si>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</si>
  <si>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</si>
  <si>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John Archer</t>
  </si>
  <si>
    <t>Kevin Arriaga</t>
  </si>
  <si>
    <t>Jeff Bartos</t>
  </si>
  <si>
    <t>Brandon Biondo</t>
  </si>
  <si>
    <t>Brent Boho</t>
  </si>
  <si>
    <t>Matthew Cherney</t>
  </si>
  <si>
    <t>Nick DeCesaro</t>
  </si>
  <si>
    <t>Chad Dempski</t>
  </si>
  <si>
    <t>Josh Driver</t>
  </si>
  <si>
    <t>Jacob Dunnum</t>
  </si>
  <si>
    <t>Zak Eidsor</t>
  </si>
  <si>
    <t>Joshua Fane</t>
  </si>
  <si>
    <t>Billy Foertsch</t>
  </si>
  <si>
    <t>Nick Haugen</t>
  </si>
  <si>
    <t>Billy Hibbard</t>
  </si>
  <si>
    <t>Jeromey Hodsdon</t>
  </si>
  <si>
    <t>Mitch Jaeck</t>
  </si>
  <si>
    <t>Robert Johannes</t>
  </si>
  <si>
    <t>Austin Kappel</t>
  </si>
  <si>
    <t>Brandon Matchen</t>
  </si>
  <si>
    <t>JR Meagher</t>
  </si>
  <si>
    <t>Jacob Mickelson</t>
  </si>
  <si>
    <t>Steven Miszewski</t>
  </si>
  <si>
    <t>Mitchell Ortlieb</t>
  </si>
  <si>
    <t>Freddy Petersen</t>
  </si>
  <si>
    <t>Blake Reiger</t>
  </si>
  <si>
    <t>Jacob Rubach</t>
  </si>
  <si>
    <t>Baker Schmidt</t>
  </si>
  <si>
    <t>Cody Schmitt</t>
  </si>
  <si>
    <t>Josh Schneider</t>
  </si>
  <si>
    <t>Kevin Scholz</t>
  </si>
  <si>
    <t>Josh Singer</t>
  </si>
  <si>
    <t>Zach Singer</t>
  </si>
  <si>
    <t>Riley Smith</t>
  </si>
  <si>
    <t>Christopher Wiley</t>
  </si>
  <si>
    <t>Zach Woelfel</t>
  </si>
  <si>
    <t>Colton Wolosek</t>
  </si>
  <si>
    <t>Adam Wrycha</t>
  </si>
  <si>
    <t>Richy Zenner</t>
  </si>
  <si>
    <t>Madyson Beckers</t>
  </si>
  <si>
    <t>Carlene Beyer</t>
  </si>
  <si>
    <t>Mattie Brandos</t>
  </si>
  <si>
    <t>Molly Brandos</t>
  </si>
  <si>
    <t>Cassidy Courey</t>
  </si>
  <si>
    <t>Emma Davellis</t>
  </si>
  <si>
    <t>Kristen Delano</t>
  </si>
  <si>
    <t>Allison Dempski</t>
  </si>
  <si>
    <t>Jaelynn Hoehnen</t>
  </si>
  <si>
    <t>Taylor Hoppe</t>
  </si>
  <si>
    <t>Cyndal Johannes</t>
  </si>
  <si>
    <t>Ashley Kouba</t>
  </si>
  <si>
    <t>Jenna Mendez</t>
  </si>
  <si>
    <t>Nicolette Mendez</t>
  </si>
  <si>
    <t>Samantha Munsch</t>
  </si>
  <si>
    <t>Sarah Paasch</t>
  </si>
  <si>
    <t>Jessica Purgett</t>
  </si>
  <si>
    <t>Taylor Purgett</t>
  </si>
  <si>
    <t>Rebecca Ratkowski</t>
  </si>
  <si>
    <t>Kaitlyn Rudy</t>
  </si>
  <si>
    <t>Tatum Ruffalo</t>
  </si>
  <si>
    <t>Lauren Schmitt</t>
  </si>
  <si>
    <t>Hannah Yelk</t>
  </si>
  <si>
    <t>Adam Barforth</t>
  </si>
  <si>
    <t>Will Barforth</t>
  </si>
  <si>
    <t>William Dorow</t>
  </si>
  <si>
    <t>Logan Enerson</t>
  </si>
  <si>
    <t>Owen Hamen</t>
  </si>
  <si>
    <t>Amy Hollingshead</t>
  </si>
  <si>
    <t>Kyle Mathe</t>
  </si>
  <si>
    <t>Crosby Richter</t>
  </si>
  <si>
    <t>Kayla Rossi</t>
  </si>
  <si>
    <t>Treasa Rost</t>
  </si>
  <si>
    <t>Danielle Rubach</t>
  </si>
  <si>
    <t>Rebecca Rubach</t>
  </si>
  <si>
    <t>Max Schmidt</t>
  </si>
  <si>
    <t>Amber Schweiger</t>
  </si>
  <si>
    <t>Carley Schweiger</t>
  </si>
  <si>
    <t>Presten Traxler</t>
  </si>
  <si>
    <t>Austin Tryba</t>
  </si>
  <si>
    <t>Courtney Wuthrich</t>
  </si>
  <si>
    <t>Logan Larson</t>
  </si>
  <si>
    <t>Kyle Zagar</t>
  </si>
  <si>
    <t>Dylan Shaffer</t>
  </si>
  <si>
    <t>Ryan Flamm</t>
  </si>
  <si>
    <t>Matt Hibbard</t>
  </si>
  <si>
    <t>Hannah Mackie</t>
  </si>
  <si>
    <t>Austin Czerwinski</t>
  </si>
  <si>
    <t>Ehtan Kailin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</si>
  <si>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</si>
  <si>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</si>
  <si>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</si>
  <si>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</si>
  <si>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</si>
  <si>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</si>
  <si>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</si>
  <si>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</si>
  <si>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</si>
  <si>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</si>
  <si>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</si>
  <si>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</si>
  <si>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Savannah Gerou</t>
  </si>
  <si>
    <t>Calvin Akers</t>
  </si>
  <si>
    <t>Keith Modlinski</t>
  </si>
  <si>
    <t>Tom Ryan Invitational</t>
  </si>
  <si>
    <t>James Rogers III</t>
  </si>
  <si>
    <t>Jonathon Temple</t>
  </si>
  <si>
    <t>Matt Poetker</t>
  </si>
  <si>
    <t>Aaron Turner</t>
  </si>
  <si>
    <t>Josh Williams</t>
  </si>
  <si>
    <t>Daniel Estevez</t>
  </si>
  <si>
    <t>Austin Kowalski</t>
  </si>
  <si>
    <t>Kellen Lavery</t>
  </si>
  <si>
    <t>Jared Schmidt</t>
  </si>
  <si>
    <t>Amanda Gould</t>
  </si>
  <si>
    <t>Jacob Jones</t>
  </si>
  <si>
    <t>Tommy Sadowski</t>
  </si>
  <si>
    <t>Cameron Crowe</t>
  </si>
  <si>
    <t>Gregg Beinema</t>
  </si>
  <si>
    <t>Zach Vasey</t>
  </si>
  <si>
    <t>Junior Gold Girls</t>
  </si>
  <si>
    <t>Junior Gold Boys</t>
  </si>
  <si>
    <t>Special Awards</t>
  </si>
  <si>
    <t>Dakota Vostry</t>
  </si>
  <si>
    <t>W/D</t>
  </si>
  <si>
    <t>BYE</t>
  </si>
  <si>
    <t>Lanes: 61 - 62</t>
  </si>
  <si>
    <t>Lanes: 45 - 46</t>
  </si>
  <si>
    <t>Lanes: 53 - 54</t>
  </si>
  <si>
    <t>Lanes: 65 - 66</t>
  </si>
  <si>
    <t>Lanes: 71 - 72</t>
  </si>
  <si>
    <t>Lanes: 67 - 68</t>
  </si>
  <si>
    <t>Lanes 69 - 70</t>
  </si>
  <si>
    <t>Lanes: 59 - 60</t>
  </si>
  <si>
    <t>Lanes: 51 - 52</t>
  </si>
  <si>
    <t>Lanes: 63 -  64</t>
  </si>
  <si>
    <t>Lanes: 69 - 70</t>
  </si>
  <si>
    <t>Lanes 65 - 66</t>
  </si>
  <si>
    <t>Lanes: 55 - 56</t>
  </si>
  <si>
    <t>Lanes:  41 - 42</t>
  </si>
  <si>
    <t>Lanes:  47 - 48</t>
  </si>
  <si>
    <t>Lanes:  69 - 70</t>
  </si>
  <si>
    <t>Lanes: 57 - 58</t>
  </si>
  <si>
    <t>Lanes: 49 - 50</t>
  </si>
  <si>
    <t>Lanes: 63 - 64</t>
  </si>
  <si>
    <t>Lanes: 43 - 44</t>
  </si>
  <si>
    <t>Lanes: 71 -  72</t>
  </si>
  <si>
    <t>9th</t>
  </si>
  <si>
    <t>Total Brackets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</si>
</sst>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u val="single"/>
      <sz val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37">
      <selection activeCell="E54" sqref="E54:G54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55" t="s">
        <v>36</v>
      </c>
      <c r="B1" s="55"/>
      <c r="C1" s="55"/>
      <c r="D1" s="55"/>
      <c r="E1" s="55"/>
      <c r="F1" s="55"/>
      <c r="G1" s="55"/>
      <c r="H1" s="56"/>
      <c r="I1" s="57"/>
    </row>
    <row r="3" spans="1:9" s="39" customFormat="1" ht="15.75">
      <c r="A3" s="58" t="s">
        <v>152</v>
      </c>
      <c r="B3" s="53"/>
      <c r="C3" s="53"/>
      <c r="D3" s="53"/>
      <c r="E3" s="53"/>
      <c r="F3" s="53"/>
      <c r="G3" s="53"/>
      <c r="H3" s="53"/>
      <c r="I3" s="57"/>
    </row>
    <row r="4" spans="1:9" s="39" customFormat="1" ht="15.75">
      <c r="A4" s="59">
        <v>42162</v>
      </c>
      <c r="B4" s="53"/>
      <c r="C4" s="53"/>
      <c r="D4" s="53"/>
      <c r="E4" s="53"/>
      <c r="F4" s="53"/>
      <c r="G4" s="53"/>
      <c r="H4" s="53"/>
      <c r="I4" s="57"/>
    </row>
    <row r="6" spans="1:7" ht="16.5">
      <c r="A6" s="38" t="s">
        <v>37</v>
      </c>
      <c r="B6" s="39"/>
      <c r="C6" s="39"/>
      <c r="D6" s="39"/>
      <c r="E6" s="39"/>
      <c r="F6" s="40"/>
      <c r="G6" s="39"/>
    </row>
    <row r="7" spans="2:6" ht="15.75">
      <c r="B7" s="39" t="s">
        <v>38</v>
      </c>
      <c r="C7" s="53" t="s">
        <v>156</v>
      </c>
      <c r="D7" s="53"/>
      <c r="E7" s="53"/>
      <c r="F7" s="41">
        <v>1500</v>
      </c>
    </row>
    <row r="8" spans="2:6" ht="15.75">
      <c r="B8" s="39" t="s">
        <v>39</v>
      </c>
      <c r="C8" s="53" t="s">
        <v>52</v>
      </c>
      <c r="D8" s="53"/>
      <c r="E8" s="53"/>
      <c r="F8" s="41">
        <v>755</v>
      </c>
    </row>
    <row r="9" spans="2:6" ht="15.75">
      <c r="B9" s="39" t="s">
        <v>40</v>
      </c>
      <c r="C9" s="53" t="s">
        <v>84</v>
      </c>
      <c r="D9" s="53"/>
      <c r="E9" s="53"/>
      <c r="F9" s="41">
        <v>375</v>
      </c>
    </row>
    <row r="10" spans="2:6" ht="15.75">
      <c r="B10" s="39" t="s">
        <v>40</v>
      </c>
      <c r="C10" s="53" t="s">
        <v>81</v>
      </c>
      <c r="D10" s="53"/>
      <c r="E10" s="53"/>
      <c r="F10" s="41">
        <v>375</v>
      </c>
    </row>
    <row r="11" spans="2:6" ht="15.75">
      <c r="B11" s="39" t="s">
        <v>47</v>
      </c>
      <c r="C11" s="53" t="s">
        <v>77</v>
      </c>
      <c r="D11" s="53"/>
      <c r="E11" s="53"/>
      <c r="F11" s="41">
        <v>225</v>
      </c>
    </row>
    <row r="12" spans="2:6" ht="15.75">
      <c r="B12" s="39" t="s">
        <v>47</v>
      </c>
      <c r="C12" s="53" t="s">
        <v>59</v>
      </c>
      <c r="D12" s="53"/>
      <c r="E12" s="53"/>
      <c r="F12" s="41">
        <v>225</v>
      </c>
    </row>
    <row r="13" spans="2:6" ht="15.75">
      <c r="B13" s="39" t="s">
        <v>47</v>
      </c>
      <c r="C13" s="53" t="s">
        <v>130</v>
      </c>
      <c r="D13" s="53"/>
      <c r="E13" s="53"/>
      <c r="F13" s="41">
        <v>225</v>
      </c>
    </row>
    <row r="14" spans="2:6" ht="15.75">
      <c r="B14" s="39" t="s">
        <v>47</v>
      </c>
      <c r="C14" s="53" t="s">
        <v>153</v>
      </c>
      <c r="D14" s="53"/>
      <c r="E14" s="53"/>
      <c r="F14" s="41">
        <v>225</v>
      </c>
    </row>
    <row r="15" spans="2:6" ht="15.75">
      <c r="B15" s="39" t="s">
        <v>195</v>
      </c>
      <c r="C15" s="53" t="s">
        <v>163</v>
      </c>
      <c r="D15" s="53"/>
      <c r="E15" s="53"/>
      <c r="F15" s="41">
        <v>100</v>
      </c>
    </row>
    <row r="16" spans="2:6" ht="15.75">
      <c r="B16" s="39" t="s">
        <v>195</v>
      </c>
      <c r="C16" s="53" t="s">
        <v>76</v>
      </c>
      <c r="D16" s="53"/>
      <c r="E16" s="53"/>
      <c r="F16" s="41">
        <v>100</v>
      </c>
    </row>
    <row r="17" spans="2:6" ht="15.75">
      <c r="B17" s="39" t="s">
        <v>195</v>
      </c>
      <c r="C17" s="53" t="s">
        <v>164</v>
      </c>
      <c r="D17" s="53"/>
      <c r="E17" s="53"/>
      <c r="F17" s="41">
        <v>100</v>
      </c>
    </row>
    <row r="18" spans="2:6" ht="15.75">
      <c r="B18" s="39" t="s">
        <v>195</v>
      </c>
      <c r="C18" s="53" t="s">
        <v>54</v>
      </c>
      <c r="D18" s="53"/>
      <c r="E18" s="53"/>
      <c r="F18" s="41">
        <v>100</v>
      </c>
    </row>
    <row r="19" spans="2:6" ht="15.75">
      <c r="B19" s="39" t="s">
        <v>195</v>
      </c>
      <c r="C19" s="53" t="s">
        <v>61</v>
      </c>
      <c r="D19" s="53"/>
      <c r="E19" s="53"/>
      <c r="F19" s="41">
        <v>100</v>
      </c>
    </row>
    <row r="20" spans="2:6" ht="15.75">
      <c r="B20" s="39" t="s">
        <v>195</v>
      </c>
      <c r="C20" s="53" t="s">
        <v>83</v>
      </c>
      <c r="D20" s="53"/>
      <c r="E20" s="53"/>
      <c r="F20" s="41">
        <v>100</v>
      </c>
    </row>
    <row r="21" spans="2:6" ht="15.75">
      <c r="B21" s="39" t="s">
        <v>195</v>
      </c>
      <c r="C21" s="53" t="s">
        <v>53</v>
      </c>
      <c r="D21" s="53"/>
      <c r="E21" s="53"/>
      <c r="F21" s="41">
        <v>100</v>
      </c>
    </row>
    <row r="22" spans="2:6" ht="15.75">
      <c r="B22" s="39" t="s">
        <v>195</v>
      </c>
      <c r="C22" s="53" t="s">
        <v>56</v>
      </c>
      <c r="D22" s="53"/>
      <c r="E22" s="53"/>
      <c r="F22" s="41">
        <v>100</v>
      </c>
    </row>
    <row r="24" spans="2:6" ht="15.75">
      <c r="B24" s="39" t="s">
        <v>41</v>
      </c>
      <c r="F24" s="42">
        <f>SUM(F7:F22)</f>
        <v>4705</v>
      </c>
    </row>
    <row r="26" spans="1:6" ht="16.5">
      <c r="A26" s="38" t="s">
        <v>42</v>
      </c>
      <c r="B26" s="39"/>
      <c r="C26" s="39"/>
      <c r="D26" s="39"/>
      <c r="E26" s="39"/>
      <c r="F26" s="40"/>
    </row>
    <row r="27" spans="2:6" ht="15.75">
      <c r="B27" s="39" t="s">
        <v>38</v>
      </c>
      <c r="C27" s="53" t="s">
        <v>102</v>
      </c>
      <c r="D27" s="53"/>
      <c r="E27" s="53"/>
      <c r="F27" s="41">
        <v>850</v>
      </c>
    </row>
    <row r="28" spans="2:6" ht="15.75">
      <c r="B28" s="39" t="s">
        <v>39</v>
      </c>
      <c r="C28" s="53" t="s">
        <v>97</v>
      </c>
      <c r="D28" s="53"/>
      <c r="E28" s="53"/>
      <c r="F28" s="41">
        <v>435</v>
      </c>
    </row>
    <row r="29" spans="2:6" ht="15.75">
      <c r="B29" s="39" t="s">
        <v>40</v>
      </c>
      <c r="C29" s="53" t="s">
        <v>95</v>
      </c>
      <c r="D29" s="53"/>
      <c r="E29" s="53"/>
      <c r="F29" s="41">
        <v>225</v>
      </c>
    </row>
    <row r="30" spans="2:6" ht="15.75">
      <c r="B30" s="39" t="s">
        <v>40</v>
      </c>
      <c r="C30" s="53" t="s">
        <v>149</v>
      </c>
      <c r="D30" s="53"/>
      <c r="E30" s="53"/>
      <c r="F30" s="41">
        <v>225</v>
      </c>
    </row>
    <row r="31" spans="2:6" ht="15.75">
      <c r="B31" s="39" t="s">
        <v>47</v>
      </c>
      <c r="C31" s="53" t="s">
        <v>101</v>
      </c>
      <c r="D31" s="53"/>
      <c r="E31" s="53"/>
      <c r="F31" s="41">
        <v>125</v>
      </c>
    </row>
    <row r="32" spans="2:6" ht="15.75">
      <c r="B32" s="39" t="s">
        <v>47</v>
      </c>
      <c r="C32" s="53" t="s">
        <v>104</v>
      </c>
      <c r="D32" s="53"/>
      <c r="E32" s="53"/>
      <c r="F32" s="41">
        <v>125</v>
      </c>
    </row>
    <row r="33" spans="2:6" ht="15.75">
      <c r="B33" s="39" t="s">
        <v>47</v>
      </c>
      <c r="C33" s="53" t="s">
        <v>103</v>
      </c>
      <c r="D33" s="53"/>
      <c r="E33" s="53"/>
      <c r="F33" s="41">
        <v>125</v>
      </c>
    </row>
    <row r="34" spans="2:6" ht="15.75">
      <c r="B34" s="39" t="s">
        <v>47</v>
      </c>
      <c r="C34" s="53" t="s">
        <v>98</v>
      </c>
      <c r="D34" s="53"/>
      <c r="E34" s="53"/>
      <c r="F34" s="41">
        <v>125</v>
      </c>
    </row>
    <row r="36" spans="2:6" ht="15.75">
      <c r="B36" s="39" t="s">
        <v>41</v>
      </c>
      <c r="F36" s="42">
        <f>SUM(F27:F34)</f>
        <v>2235</v>
      </c>
    </row>
    <row r="37" spans="1:6" ht="15.75">
      <c r="A37" s="39"/>
      <c r="B37" s="39"/>
      <c r="C37" s="39"/>
      <c r="D37" s="39"/>
      <c r="E37" s="39"/>
      <c r="F37" s="39"/>
    </row>
    <row r="38" spans="1:6" ht="16.5">
      <c r="A38" s="38" t="s">
        <v>43</v>
      </c>
      <c r="B38" s="39"/>
      <c r="C38" s="39"/>
      <c r="D38" s="39"/>
      <c r="E38" s="39"/>
      <c r="F38" s="41"/>
    </row>
    <row r="39" spans="1:6" ht="15.75">
      <c r="A39" s="39"/>
      <c r="B39" s="39" t="s">
        <v>38</v>
      </c>
      <c r="C39" s="53" t="s">
        <v>117</v>
      </c>
      <c r="D39" s="53"/>
      <c r="E39" s="53"/>
      <c r="F39" s="41">
        <v>800</v>
      </c>
    </row>
    <row r="40" spans="1:6" ht="15.75">
      <c r="A40" s="39"/>
      <c r="B40" s="39" t="s">
        <v>39</v>
      </c>
      <c r="C40" s="53" t="s">
        <v>128</v>
      </c>
      <c r="D40" s="53"/>
      <c r="E40" s="53"/>
      <c r="F40" s="41">
        <v>400</v>
      </c>
    </row>
    <row r="41" spans="1:6" ht="15.75">
      <c r="A41" s="39"/>
      <c r="B41" s="39" t="s">
        <v>40</v>
      </c>
      <c r="C41" s="53" t="s">
        <v>127</v>
      </c>
      <c r="D41" s="53"/>
      <c r="E41" s="53"/>
      <c r="F41" s="41">
        <v>210</v>
      </c>
    </row>
    <row r="42" spans="1:6" ht="15.75">
      <c r="A42" s="39"/>
      <c r="B42" s="39" t="s">
        <v>40</v>
      </c>
      <c r="C42" s="53" t="s">
        <v>114</v>
      </c>
      <c r="D42" s="53"/>
      <c r="E42" s="53"/>
      <c r="F42" s="41">
        <v>210</v>
      </c>
    </row>
    <row r="43" spans="1:6" ht="15.75">
      <c r="A43" s="39"/>
      <c r="B43" s="39" t="s">
        <v>47</v>
      </c>
      <c r="C43" s="53" t="s">
        <v>111</v>
      </c>
      <c r="D43" s="53"/>
      <c r="E43" s="53"/>
      <c r="F43" s="41">
        <v>100</v>
      </c>
    </row>
    <row r="44" spans="1:6" ht="15.75">
      <c r="A44" s="39"/>
      <c r="B44" s="39" t="s">
        <v>47</v>
      </c>
      <c r="C44" s="53" t="s">
        <v>135</v>
      </c>
      <c r="D44" s="53"/>
      <c r="E44" s="53"/>
      <c r="F44" s="41">
        <v>100</v>
      </c>
    </row>
    <row r="45" spans="1:6" ht="15.75">
      <c r="A45" s="39"/>
      <c r="B45" s="39" t="s">
        <v>47</v>
      </c>
      <c r="C45" s="53" t="s">
        <v>121</v>
      </c>
      <c r="D45" s="53"/>
      <c r="E45" s="53"/>
      <c r="F45" s="41">
        <v>100</v>
      </c>
    </row>
    <row r="46" spans="1:6" ht="15.75">
      <c r="A46" s="39"/>
      <c r="B46" s="39" t="s">
        <v>47</v>
      </c>
      <c r="C46" s="53" t="s">
        <v>115</v>
      </c>
      <c r="D46" s="53"/>
      <c r="E46" s="53"/>
      <c r="F46" s="41">
        <v>100</v>
      </c>
    </row>
    <row r="47" spans="1:6" ht="15.75">
      <c r="A47" s="39"/>
      <c r="B47" s="39"/>
      <c r="C47" s="39"/>
      <c r="D47" s="39"/>
      <c r="E47" s="39"/>
      <c r="F47" s="39"/>
    </row>
    <row r="48" spans="1:6" ht="15.75">
      <c r="A48" s="39"/>
      <c r="B48" s="39" t="s">
        <v>41</v>
      </c>
      <c r="C48" s="39"/>
      <c r="D48" s="39"/>
      <c r="E48" s="39"/>
      <c r="F48" s="42">
        <f>SUM(F39:F47)</f>
        <v>2020</v>
      </c>
    </row>
    <row r="49" spans="1:6" ht="15.75">
      <c r="A49" s="39"/>
      <c r="B49" s="39"/>
      <c r="C49" s="39"/>
      <c r="D49" s="39"/>
      <c r="E49" s="39"/>
      <c r="F49" s="39"/>
    </row>
    <row r="50" spans="1:6" ht="15.75">
      <c r="A50" s="39"/>
      <c r="B50" s="39"/>
      <c r="C50" s="39"/>
      <c r="D50" s="39"/>
      <c r="E50" s="39"/>
      <c r="F50" s="39"/>
    </row>
    <row r="51" spans="1:6" ht="16.5">
      <c r="A51" s="38" t="s">
        <v>44</v>
      </c>
      <c r="B51" s="39"/>
      <c r="C51" s="39"/>
      <c r="D51" s="39"/>
      <c r="E51" s="39"/>
      <c r="F51" s="39"/>
    </row>
    <row r="52" spans="1:7" ht="15.75">
      <c r="A52" s="39"/>
      <c r="B52" s="53" t="s">
        <v>57</v>
      </c>
      <c r="C52" s="53"/>
      <c r="D52" s="53"/>
      <c r="E52" s="53" t="s">
        <v>163</v>
      </c>
      <c r="F52" s="57"/>
      <c r="G52" s="57"/>
    </row>
    <row r="53" spans="1:7" ht="15.75">
      <c r="A53" s="39"/>
      <c r="B53" s="53" t="s">
        <v>55</v>
      </c>
      <c r="C53" s="53"/>
      <c r="D53" s="53"/>
      <c r="E53" s="53" t="s">
        <v>54</v>
      </c>
      <c r="F53" s="57"/>
      <c r="G53" s="57"/>
    </row>
    <row r="54" spans="1:7" ht="15.75">
      <c r="A54" s="39"/>
      <c r="B54" s="53" t="s">
        <v>103</v>
      </c>
      <c r="C54" s="53"/>
      <c r="D54" s="53"/>
      <c r="E54" s="53" t="s">
        <v>162</v>
      </c>
      <c r="F54" s="57"/>
      <c r="G54" s="57"/>
    </row>
    <row r="55" spans="1:6" ht="15.75">
      <c r="A55" s="39"/>
      <c r="B55" s="53" t="s">
        <v>92</v>
      </c>
      <c r="C55" s="53"/>
      <c r="D55" s="53"/>
      <c r="E55" s="44" t="s">
        <v>105</v>
      </c>
      <c r="F55" s="39"/>
    </row>
    <row r="56" spans="1:6" ht="15.75">
      <c r="A56" s="39"/>
      <c r="B56" s="39"/>
      <c r="C56" s="39"/>
      <c r="D56" s="39"/>
      <c r="E56" s="39"/>
      <c r="F56" s="39"/>
    </row>
    <row r="57" spans="1:6" ht="16.5">
      <c r="A57" s="38" t="s">
        <v>170</v>
      </c>
      <c r="B57" s="39"/>
      <c r="C57" s="39"/>
      <c r="D57" s="39"/>
      <c r="E57" s="39"/>
      <c r="F57" s="39"/>
    </row>
    <row r="58" spans="1:6" ht="15.75">
      <c r="A58" s="39"/>
      <c r="B58" s="39" t="s">
        <v>84</v>
      </c>
      <c r="C58" s="39"/>
      <c r="D58" s="39"/>
      <c r="E58" s="39"/>
      <c r="F58" s="39">
        <v>50</v>
      </c>
    </row>
    <row r="59" spans="1:6" ht="15.75">
      <c r="A59" s="39"/>
      <c r="B59" s="39" t="s">
        <v>171</v>
      </c>
      <c r="C59" s="39"/>
      <c r="D59" s="39"/>
      <c r="E59" s="39"/>
      <c r="F59" s="39">
        <v>50</v>
      </c>
    </row>
    <row r="60" spans="1:6" ht="15.75">
      <c r="A60" s="39"/>
      <c r="B60" s="39" t="s">
        <v>96</v>
      </c>
      <c r="C60" s="39"/>
      <c r="D60" s="39"/>
      <c r="E60" s="39"/>
      <c r="F60" s="39">
        <v>50</v>
      </c>
    </row>
    <row r="61" spans="1:6" ht="15.75">
      <c r="A61" s="39"/>
      <c r="B61" s="39" t="s">
        <v>93</v>
      </c>
      <c r="C61" s="39"/>
      <c r="D61" s="39"/>
      <c r="E61" s="39"/>
      <c r="F61" s="39">
        <v>50</v>
      </c>
    </row>
    <row r="62" spans="1:6" ht="15.75">
      <c r="A62" s="39"/>
      <c r="B62" s="39" t="s">
        <v>121</v>
      </c>
      <c r="C62" s="39"/>
      <c r="D62" s="39"/>
      <c r="E62" s="39"/>
      <c r="F62" s="39">
        <v>50</v>
      </c>
    </row>
    <row r="63" spans="1:6" ht="15.75">
      <c r="A63" s="39"/>
      <c r="B63" s="39" t="s">
        <v>120</v>
      </c>
      <c r="C63" s="39"/>
      <c r="D63" s="39"/>
      <c r="E63" s="39"/>
      <c r="F63" s="39">
        <v>50</v>
      </c>
    </row>
    <row r="64" spans="1:6" ht="15.75">
      <c r="A64" s="39"/>
      <c r="B64" s="39" t="s">
        <v>151</v>
      </c>
      <c r="C64" s="39"/>
      <c r="D64" s="39"/>
      <c r="E64" s="39"/>
      <c r="F64" s="52">
        <v>100</v>
      </c>
    </row>
    <row r="65" spans="1:6" ht="15.75">
      <c r="A65" s="39"/>
      <c r="B65" s="39" t="s">
        <v>9</v>
      </c>
      <c r="C65" s="39"/>
      <c r="D65" s="39"/>
      <c r="E65" s="39"/>
      <c r="F65" s="39">
        <f>SUM(F58:F64)</f>
        <v>400</v>
      </c>
    </row>
    <row r="66" spans="1:6" ht="15.75">
      <c r="A66" s="39"/>
      <c r="B66" s="39"/>
      <c r="C66" s="39"/>
      <c r="D66" s="39"/>
      <c r="E66" s="39"/>
      <c r="F66" s="39"/>
    </row>
    <row r="67" spans="1:4" s="39" customFormat="1" ht="16.5">
      <c r="A67" s="38" t="s">
        <v>46</v>
      </c>
      <c r="D67" s="38"/>
    </row>
    <row r="68" spans="1:6" s="39" customFormat="1" ht="15.75">
      <c r="A68" s="53" t="s">
        <v>52</v>
      </c>
      <c r="B68" s="57"/>
      <c r="C68" s="44">
        <v>65</v>
      </c>
      <c r="D68" s="53" t="s">
        <v>74</v>
      </c>
      <c r="E68" s="53"/>
      <c r="F68" s="39">
        <v>115</v>
      </c>
    </row>
    <row r="69" spans="1:6" s="39" customFormat="1" ht="15.75">
      <c r="A69" s="53" t="s">
        <v>54</v>
      </c>
      <c r="B69" s="57"/>
      <c r="C69" s="44">
        <v>10</v>
      </c>
      <c r="D69" s="53" t="s">
        <v>164</v>
      </c>
      <c r="E69" s="53"/>
      <c r="F69" s="39">
        <v>10</v>
      </c>
    </row>
    <row r="70" spans="1:6" s="39" customFormat="1" ht="15.75">
      <c r="A70" s="53" t="s">
        <v>55</v>
      </c>
      <c r="B70" s="57"/>
      <c r="C70" s="44">
        <v>20</v>
      </c>
      <c r="D70" s="53" t="s">
        <v>80</v>
      </c>
      <c r="E70" s="53"/>
      <c r="F70" s="39">
        <v>10</v>
      </c>
    </row>
    <row r="71" spans="1:6" s="39" customFormat="1" ht="15.75">
      <c r="A71" s="53" t="s">
        <v>94</v>
      </c>
      <c r="B71" s="54"/>
      <c r="C71" s="44">
        <v>20</v>
      </c>
      <c r="D71" s="53" t="s">
        <v>81</v>
      </c>
      <c r="E71" s="53"/>
      <c r="F71" s="39">
        <v>110</v>
      </c>
    </row>
    <row r="72" spans="1:6" s="39" customFormat="1" ht="15.75">
      <c r="A72" s="53" t="s">
        <v>58</v>
      </c>
      <c r="B72" s="54"/>
      <c r="C72" s="44">
        <v>50</v>
      </c>
      <c r="D72" s="53" t="s">
        <v>82</v>
      </c>
      <c r="E72" s="53"/>
      <c r="F72" s="39">
        <v>60</v>
      </c>
    </row>
    <row r="73" spans="1:6" s="39" customFormat="1" ht="15.75">
      <c r="A73" s="53" t="s">
        <v>61</v>
      </c>
      <c r="B73" s="54"/>
      <c r="C73" s="44">
        <v>45</v>
      </c>
      <c r="D73" s="53" t="s">
        <v>156</v>
      </c>
      <c r="E73" s="53"/>
      <c r="F73" s="39">
        <v>30</v>
      </c>
    </row>
    <row r="74" spans="1:6" s="39" customFormat="1" ht="15.75">
      <c r="A74" s="53" t="s">
        <v>149</v>
      </c>
      <c r="B74" s="54"/>
      <c r="C74" s="44">
        <v>35</v>
      </c>
      <c r="D74" s="53" t="s">
        <v>167</v>
      </c>
      <c r="E74" s="53"/>
      <c r="F74" s="39">
        <v>10</v>
      </c>
    </row>
    <row r="75" spans="1:6" s="39" customFormat="1" ht="15.75">
      <c r="A75" s="53" t="s">
        <v>98</v>
      </c>
      <c r="B75" s="54"/>
      <c r="C75" s="44">
        <v>10</v>
      </c>
      <c r="D75" s="53" t="s">
        <v>83</v>
      </c>
      <c r="E75" s="53"/>
      <c r="F75" s="39">
        <v>10</v>
      </c>
    </row>
    <row r="76" spans="1:6" s="39" customFormat="1" ht="15.75">
      <c r="A76" s="53" t="s">
        <v>67</v>
      </c>
      <c r="B76" s="54"/>
      <c r="C76" s="44">
        <v>10</v>
      </c>
      <c r="D76" s="53" t="s">
        <v>84</v>
      </c>
      <c r="E76" s="53"/>
      <c r="F76" s="39">
        <v>120</v>
      </c>
    </row>
    <row r="77" spans="1:6" s="39" customFormat="1" ht="15.75">
      <c r="A77" s="53" t="s">
        <v>69</v>
      </c>
      <c r="B77" s="57"/>
      <c r="C77" s="44">
        <v>10</v>
      </c>
      <c r="D77" s="53" t="s">
        <v>196</v>
      </c>
      <c r="E77" s="53"/>
      <c r="F77" s="39">
        <f>SUM(C68:C79)+SUM(F68:F76)</f>
        <v>820</v>
      </c>
    </row>
    <row r="78" spans="1:5" s="39" customFormat="1" ht="15.75">
      <c r="A78" s="53" t="s">
        <v>71</v>
      </c>
      <c r="B78" s="57"/>
      <c r="C78" s="44">
        <v>10</v>
      </c>
      <c r="D78" s="53"/>
      <c r="E78" s="53"/>
    </row>
    <row r="79" spans="1:5" s="39" customFormat="1" ht="15.75">
      <c r="A79" s="44" t="s">
        <v>151</v>
      </c>
      <c r="B79" s="45"/>
      <c r="C79" s="44">
        <v>60</v>
      </c>
      <c r="D79" s="44"/>
      <c r="E79" s="44"/>
    </row>
    <row r="80" s="39" customFormat="1" ht="15.75"/>
    <row r="81" spans="1:6" ht="18">
      <c r="A81" s="38" t="s">
        <v>45</v>
      </c>
      <c r="F81" s="43">
        <f>F48+F36+F24+F65+F77</f>
        <v>10180</v>
      </c>
    </row>
  </sheetData>
  <sheetProtection/>
  <mergeCells count="64">
    <mergeCell ref="A73:B73"/>
    <mergeCell ref="A74:B74"/>
    <mergeCell ref="A75:B75"/>
    <mergeCell ref="A76:B76"/>
    <mergeCell ref="C30:E30"/>
    <mergeCell ref="C31:E31"/>
    <mergeCell ref="C42:E42"/>
    <mergeCell ref="C43:E43"/>
    <mergeCell ref="E53:G53"/>
    <mergeCell ref="E54:G54"/>
    <mergeCell ref="C9:E9"/>
    <mergeCell ref="C10:E10"/>
    <mergeCell ref="C11:E11"/>
    <mergeCell ref="C12:E12"/>
    <mergeCell ref="C13:E13"/>
    <mergeCell ref="C14:E14"/>
    <mergeCell ref="C15:E15"/>
    <mergeCell ref="C16:E16"/>
    <mergeCell ref="D72:E72"/>
    <mergeCell ref="D77:E77"/>
    <mergeCell ref="D78:E78"/>
    <mergeCell ref="D69:E69"/>
    <mergeCell ref="D70:E70"/>
    <mergeCell ref="D71:E71"/>
    <mergeCell ref="D73:E73"/>
    <mergeCell ref="D74:E74"/>
    <mergeCell ref="D75:E75"/>
    <mergeCell ref="D76:E76"/>
    <mergeCell ref="C8:E8"/>
    <mergeCell ref="C17:E17"/>
    <mergeCell ref="C18:E18"/>
    <mergeCell ref="C19:E19"/>
    <mergeCell ref="C20:E20"/>
    <mergeCell ref="C28:E28"/>
    <mergeCell ref="C29:E29"/>
    <mergeCell ref="D68:E68"/>
    <mergeCell ref="A77:B77"/>
    <mergeCell ref="A78:B78"/>
    <mergeCell ref="C32:E32"/>
    <mergeCell ref="B52:D52"/>
    <mergeCell ref="B53:D53"/>
    <mergeCell ref="B54:D54"/>
    <mergeCell ref="B55:D55"/>
    <mergeCell ref="E52:G52"/>
    <mergeCell ref="C39:E39"/>
    <mergeCell ref="C45:E45"/>
    <mergeCell ref="C22:E22"/>
    <mergeCell ref="C27:E27"/>
    <mergeCell ref="A68:B68"/>
    <mergeCell ref="A69:B69"/>
    <mergeCell ref="A70:B70"/>
    <mergeCell ref="A71:B71"/>
    <mergeCell ref="C46:E46"/>
    <mergeCell ref="C40:E40"/>
    <mergeCell ref="C33:E33"/>
    <mergeCell ref="C34:E34"/>
    <mergeCell ref="C41:E41"/>
    <mergeCell ref="C44:E44"/>
    <mergeCell ref="A72:B72"/>
    <mergeCell ref="A1:I1"/>
    <mergeCell ref="A3:I3"/>
    <mergeCell ref="A4:I4"/>
    <mergeCell ref="C7:E7"/>
    <mergeCell ref="C21:E21"/>
  </mergeCells>
  <printOptions horizontalCentered="1"/>
  <pageMargins left="0.75" right="0.75" top="1" bottom="1" header="0.5" footer="0.5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Zeros="0" tabSelected="1" zoomScalePageLayoutView="0" workbookViewId="0" topLeftCell="A1">
      <selection activeCell="H63" sqref="H6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60" t="s">
        <v>11</v>
      </c>
      <c r="B1" s="57"/>
      <c r="D1" s="61"/>
      <c r="E1" s="57"/>
      <c r="F1" s="57"/>
      <c r="G1" s="57"/>
      <c r="H1" s="57"/>
      <c r="I1" s="57"/>
      <c r="J1" s="62"/>
      <c r="K1" s="62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9">
        <v>1</v>
      </c>
      <c r="B4" s="7" t="s">
        <v>84</v>
      </c>
      <c r="C4" s="8">
        <v>59</v>
      </c>
      <c r="D4" s="9">
        <v>215</v>
      </c>
      <c r="E4" s="9">
        <v>235</v>
      </c>
      <c r="F4" s="9">
        <v>243</v>
      </c>
      <c r="G4" s="9">
        <v>206</v>
      </c>
      <c r="H4" s="9">
        <v>280</v>
      </c>
      <c r="I4" s="9">
        <v>279</v>
      </c>
      <c r="J4" s="10">
        <f aca="true" t="shared" si="0" ref="J4:J29">SUM(D4:I4)</f>
        <v>1458</v>
      </c>
      <c r="K4" s="11">
        <f>AVERAGE(D4:I4)</f>
        <v>243</v>
      </c>
    </row>
    <row r="5" spans="1:11" ht="15">
      <c r="A5" s="9">
        <v>2</v>
      </c>
      <c r="B5" s="7" t="s">
        <v>56</v>
      </c>
      <c r="C5" s="8">
        <v>60</v>
      </c>
      <c r="D5" s="9">
        <v>266</v>
      </c>
      <c r="E5" s="9">
        <v>216</v>
      </c>
      <c r="F5" s="9">
        <v>223</v>
      </c>
      <c r="G5" s="9">
        <v>259</v>
      </c>
      <c r="H5" s="9">
        <v>260</v>
      </c>
      <c r="I5" s="9">
        <v>208</v>
      </c>
      <c r="J5" s="10">
        <f t="shared" si="0"/>
        <v>1432</v>
      </c>
      <c r="K5" s="11">
        <f aca="true" t="shared" si="1" ref="K5:K23">AVERAGE(D5:I5)</f>
        <v>238.66666666666666</v>
      </c>
    </row>
    <row r="6" spans="1:11" ht="15">
      <c r="A6" s="9">
        <v>3</v>
      </c>
      <c r="B6" s="7" t="s">
        <v>130</v>
      </c>
      <c r="C6" s="8">
        <v>38</v>
      </c>
      <c r="D6" s="9">
        <v>216</v>
      </c>
      <c r="E6" s="9">
        <v>255</v>
      </c>
      <c r="F6" s="9">
        <v>256</v>
      </c>
      <c r="G6" s="9">
        <v>269</v>
      </c>
      <c r="H6" s="9">
        <v>257</v>
      </c>
      <c r="I6" s="9">
        <v>172</v>
      </c>
      <c r="J6" s="10">
        <f t="shared" si="0"/>
        <v>1425</v>
      </c>
      <c r="K6" s="11">
        <f t="shared" si="1"/>
        <v>237.5</v>
      </c>
    </row>
    <row r="7" spans="1:11" ht="15">
      <c r="A7" s="9">
        <v>4</v>
      </c>
      <c r="B7" s="7" t="s">
        <v>59</v>
      </c>
      <c r="C7" s="8">
        <v>35</v>
      </c>
      <c r="D7" s="9">
        <v>235</v>
      </c>
      <c r="E7" s="9">
        <v>232</v>
      </c>
      <c r="F7" s="9">
        <v>216</v>
      </c>
      <c r="G7" s="9">
        <v>244</v>
      </c>
      <c r="H7" s="9">
        <v>267</v>
      </c>
      <c r="I7" s="9">
        <v>222</v>
      </c>
      <c r="J7" s="10">
        <f t="shared" si="0"/>
        <v>1416</v>
      </c>
      <c r="K7" s="11">
        <f t="shared" si="1"/>
        <v>236</v>
      </c>
    </row>
    <row r="8" spans="1:11" ht="15">
      <c r="A8" s="9">
        <v>5</v>
      </c>
      <c r="B8" s="7" t="s">
        <v>52</v>
      </c>
      <c r="C8" s="8">
        <v>50</v>
      </c>
      <c r="D8" s="9">
        <v>240</v>
      </c>
      <c r="E8" s="9">
        <v>249</v>
      </c>
      <c r="F8" s="9">
        <v>236</v>
      </c>
      <c r="G8" s="9">
        <v>212</v>
      </c>
      <c r="H8" s="9">
        <v>222</v>
      </c>
      <c r="I8" s="9">
        <v>226</v>
      </c>
      <c r="J8" s="10">
        <f>SUM(D8:I8)</f>
        <v>1385</v>
      </c>
      <c r="K8" s="11">
        <f t="shared" si="1"/>
        <v>230.83333333333334</v>
      </c>
    </row>
    <row r="9" spans="1:11" ht="15">
      <c r="A9" s="9">
        <v>6</v>
      </c>
      <c r="B9" s="7" t="s">
        <v>156</v>
      </c>
      <c r="C9" s="8">
        <v>33</v>
      </c>
      <c r="D9" s="9">
        <v>237</v>
      </c>
      <c r="E9" s="9">
        <v>243</v>
      </c>
      <c r="F9" s="9">
        <v>222</v>
      </c>
      <c r="G9" s="9">
        <v>238</v>
      </c>
      <c r="H9" s="9">
        <v>254</v>
      </c>
      <c r="I9" s="9">
        <v>186</v>
      </c>
      <c r="J9" s="10">
        <f t="shared" si="0"/>
        <v>1380</v>
      </c>
      <c r="K9" s="11">
        <f t="shared" si="1"/>
        <v>230</v>
      </c>
    </row>
    <row r="10" spans="1:11" ht="15">
      <c r="A10" s="9">
        <v>7</v>
      </c>
      <c r="B10" s="7" t="s">
        <v>153</v>
      </c>
      <c r="C10" s="8">
        <v>33</v>
      </c>
      <c r="D10" s="9">
        <v>184</v>
      </c>
      <c r="E10" s="9">
        <v>210</v>
      </c>
      <c r="F10" s="9">
        <v>280</v>
      </c>
      <c r="G10" s="9">
        <v>195</v>
      </c>
      <c r="H10" s="9">
        <v>258</v>
      </c>
      <c r="I10" s="9">
        <v>215</v>
      </c>
      <c r="J10" s="10">
        <f>SUM(D10:I10)</f>
        <v>1342</v>
      </c>
      <c r="K10" s="11">
        <f t="shared" si="1"/>
        <v>223.66666666666666</v>
      </c>
    </row>
    <row r="11" spans="1:11" ht="15">
      <c r="A11" s="9">
        <v>8</v>
      </c>
      <c r="B11" s="7" t="s">
        <v>77</v>
      </c>
      <c r="C11" s="8">
        <v>58</v>
      </c>
      <c r="D11" s="9">
        <v>246</v>
      </c>
      <c r="E11" s="9">
        <v>230</v>
      </c>
      <c r="F11" s="9">
        <v>205</v>
      </c>
      <c r="G11" s="9">
        <v>259</v>
      </c>
      <c r="H11" s="9">
        <v>246</v>
      </c>
      <c r="I11" s="9">
        <v>145</v>
      </c>
      <c r="J11" s="10">
        <f t="shared" si="0"/>
        <v>1331</v>
      </c>
      <c r="K11" s="11">
        <f t="shared" si="1"/>
        <v>221.83333333333334</v>
      </c>
    </row>
    <row r="12" spans="1:11" ht="15">
      <c r="A12" s="9">
        <v>9</v>
      </c>
      <c r="B12" s="7" t="s">
        <v>54</v>
      </c>
      <c r="C12" s="8">
        <v>45</v>
      </c>
      <c r="D12" s="9">
        <v>170</v>
      </c>
      <c r="E12" s="9">
        <v>204</v>
      </c>
      <c r="F12" s="9">
        <v>267</v>
      </c>
      <c r="G12" s="9">
        <v>237</v>
      </c>
      <c r="H12" s="9">
        <v>215</v>
      </c>
      <c r="I12" s="9">
        <v>236</v>
      </c>
      <c r="J12" s="10">
        <f>SUM(D12:I12)</f>
        <v>1329</v>
      </c>
      <c r="K12" s="11">
        <f t="shared" si="1"/>
        <v>221.5</v>
      </c>
    </row>
    <row r="13" spans="1:11" ht="15">
      <c r="A13" s="9">
        <v>10</v>
      </c>
      <c r="B13" s="7" t="s">
        <v>76</v>
      </c>
      <c r="C13" s="8">
        <v>62</v>
      </c>
      <c r="D13" s="9">
        <v>191</v>
      </c>
      <c r="E13" s="9">
        <v>279</v>
      </c>
      <c r="F13" s="9">
        <v>169</v>
      </c>
      <c r="G13" s="9">
        <v>252</v>
      </c>
      <c r="H13" s="9">
        <v>214</v>
      </c>
      <c r="I13" s="9">
        <v>211</v>
      </c>
      <c r="J13" s="10">
        <f t="shared" si="0"/>
        <v>1316</v>
      </c>
      <c r="K13" s="11">
        <f t="shared" si="1"/>
        <v>219.33333333333334</v>
      </c>
    </row>
    <row r="14" spans="1:11" ht="15">
      <c r="A14" s="9">
        <v>11</v>
      </c>
      <c r="B14" s="7" t="s">
        <v>53</v>
      </c>
      <c r="C14" s="8">
        <v>66</v>
      </c>
      <c r="D14" s="9">
        <v>149</v>
      </c>
      <c r="E14" s="9">
        <v>215</v>
      </c>
      <c r="F14" s="9">
        <v>195</v>
      </c>
      <c r="G14" s="9">
        <v>266</v>
      </c>
      <c r="H14" s="9">
        <v>220</v>
      </c>
      <c r="I14" s="9">
        <v>266</v>
      </c>
      <c r="J14" s="10">
        <f t="shared" si="0"/>
        <v>1311</v>
      </c>
      <c r="K14" s="11">
        <f t="shared" si="1"/>
        <v>218.5</v>
      </c>
    </row>
    <row r="15" spans="1:11" ht="15">
      <c r="A15" s="9">
        <v>12</v>
      </c>
      <c r="B15" s="7" t="s">
        <v>163</v>
      </c>
      <c r="C15" s="8">
        <v>45</v>
      </c>
      <c r="D15" s="9">
        <v>218</v>
      </c>
      <c r="E15" s="9">
        <v>176</v>
      </c>
      <c r="F15" s="9">
        <v>171</v>
      </c>
      <c r="G15" s="9">
        <v>256</v>
      </c>
      <c r="H15" s="9">
        <v>233</v>
      </c>
      <c r="I15" s="9">
        <v>257</v>
      </c>
      <c r="J15" s="10">
        <f t="shared" si="0"/>
        <v>1311</v>
      </c>
      <c r="K15" s="11">
        <f t="shared" si="1"/>
        <v>218.5</v>
      </c>
    </row>
    <row r="16" spans="1:11" ht="15">
      <c r="A16" s="9">
        <v>13</v>
      </c>
      <c r="B16" s="7" t="s">
        <v>61</v>
      </c>
      <c r="C16" s="8">
        <v>57</v>
      </c>
      <c r="D16" s="9">
        <v>209</v>
      </c>
      <c r="E16" s="9">
        <v>227</v>
      </c>
      <c r="F16" s="9">
        <v>227</v>
      </c>
      <c r="G16" s="9">
        <v>248</v>
      </c>
      <c r="H16" s="9">
        <v>206</v>
      </c>
      <c r="I16" s="9">
        <v>190</v>
      </c>
      <c r="J16" s="10">
        <f t="shared" si="0"/>
        <v>1307</v>
      </c>
      <c r="K16" s="11">
        <f t="shared" si="1"/>
        <v>217.83333333333334</v>
      </c>
    </row>
    <row r="17" spans="1:11" ht="15">
      <c r="A17" s="9">
        <v>14</v>
      </c>
      <c r="B17" s="7" t="s">
        <v>83</v>
      </c>
      <c r="C17" s="8">
        <v>63</v>
      </c>
      <c r="D17" s="9">
        <v>299</v>
      </c>
      <c r="E17" s="9">
        <v>220</v>
      </c>
      <c r="F17" s="9">
        <v>203</v>
      </c>
      <c r="G17" s="9">
        <v>170</v>
      </c>
      <c r="H17" s="9">
        <v>203</v>
      </c>
      <c r="I17" s="9">
        <v>211</v>
      </c>
      <c r="J17" s="10">
        <f t="shared" si="0"/>
        <v>1306</v>
      </c>
      <c r="K17" s="11">
        <f t="shared" si="1"/>
        <v>217.66666666666666</v>
      </c>
    </row>
    <row r="18" spans="1:11" ht="15">
      <c r="A18" s="9">
        <v>15</v>
      </c>
      <c r="B18" s="7" t="s">
        <v>81</v>
      </c>
      <c r="C18" s="8">
        <v>70</v>
      </c>
      <c r="D18" s="9">
        <v>202</v>
      </c>
      <c r="E18" s="9">
        <v>216</v>
      </c>
      <c r="F18" s="9">
        <v>220</v>
      </c>
      <c r="G18" s="9">
        <v>216</v>
      </c>
      <c r="H18" s="9">
        <v>248</v>
      </c>
      <c r="I18" s="9">
        <v>202</v>
      </c>
      <c r="J18" s="10">
        <f t="shared" si="0"/>
        <v>1304</v>
      </c>
      <c r="K18" s="11">
        <f t="shared" si="1"/>
        <v>217.33333333333334</v>
      </c>
    </row>
    <row r="19" spans="1:11" ht="15">
      <c r="A19" s="9">
        <v>16</v>
      </c>
      <c r="B19" s="7" t="s">
        <v>164</v>
      </c>
      <c r="C19" s="8">
        <v>38</v>
      </c>
      <c r="D19" s="9">
        <v>244</v>
      </c>
      <c r="E19" s="9">
        <v>188</v>
      </c>
      <c r="F19" s="9">
        <v>170</v>
      </c>
      <c r="G19" s="9">
        <v>223</v>
      </c>
      <c r="H19" s="9">
        <v>199</v>
      </c>
      <c r="I19" s="9">
        <v>275</v>
      </c>
      <c r="J19" s="10">
        <f t="shared" si="0"/>
        <v>1299</v>
      </c>
      <c r="K19" s="11">
        <f t="shared" si="1"/>
        <v>216.5</v>
      </c>
    </row>
    <row r="20" spans="1:11" ht="15">
      <c r="A20" s="9">
        <v>17</v>
      </c>
      <c r="B20" s="7" t="s">
        <v>75</v>
      </c>
      <c r="C20" s="8">
        <v>51</v>
      </c>
      <c r="D20" s="9">
        <v>264</v>
      </c>
      <c r="E20" s="9">
        <v>135</v>
      </c>
      <c r="F20" s="9">
        <v>217</v>
      </c>
      <c r="G20" s="9">
        <v>232</v>
      </c>
      <c r="H20" s="9">
        <v>258</v>
      </c>
      <c r="I20" s="9">
        <v>192</v>
      </c>
      <c r="J20" s="10">
        <f t="shared" si="0"/>
        <v>1298</v>
      </c>
      <c r="K20" s="11">
        <f t="shared" si="1"/>
        <v>216.33333333333334</v>
      </c>
    </row>
    <row r="21" spans="1:11" ht="15">
      <c r="A21" s="9">
        <v>18</v>
      </c>
      <c r="B21" s="7" t="s">
        <v>71</v>
      </c>
      <c r="C21" s="8">
        <v>36</v>
      </c>
      <c r="D21" s="9">
        <v>233</v>
      </c>
      <c r="E21" s="9">
        <v>193</v>
      </c>
      <c r="F21" s="9">
        <v>231</v>
      </c>
      <c r="G21" s="9">
        <v>192</v>
      </c>
      <c r="H21" s="9">
        <v>206</v>
      </c>
      <c r="I21" s="9">
        <v>233</v>
      </c>
      <c r="J21" s="10">
        <f t="shared" si="0"/>
        <v>1288</v>
      </c>
      <c r="K21" s="11">
        <f t="shared" si="1"/>
        <v>214.66666666666666</v>
      </c>
    </row>
    <row r="22" spans="1:11" ht="15">
      <c r="A22" s="9">
        <v>19</v>
      </c>
      <c r="B22" s="7" t="s">
        <v>55</v>
      </c>
      <c r="C22" s="8">
        <v>36</v>
      </c>
      <c r="D22" s="9">
        <v>194</v>
      </c>
      <c r="E22" s="9">
        <v>266</v>
      </c>
      <c r="F22" s="9">
        <v>182</v>
      </c>
      <c r="G22" s="9">
        <v>193</v>
      </c>
      <c r="H22" s="9">
        <v>236</v>
      </c>
      <c r="I22" s="9">
        <v>214</v>
      </c>
      <c r="J22" s="10">
        <f>SUM(D22:I22)</f>
        <v>1285</v>
      </c>
      <c r="K22" s="11">
        <f t="shared" si="1"/>
        <v>214.16666666666666</v>
      </c>
    </row>
    <row r="23" spans="1:11" ht="15">
      <c r="A23" s="9">
        <v>20</v>
      </c>
      <c r="B23" s="7" t="s">
        <v>167</v>
      </c>
      <c r="C23" s="8">
        <v>68</v>
      </c>
      <c r="D23" s="9">
        <v>167</v>
      </c>
      <c r="E23" s="9">
        <v>179</v>
      </c>
      <c r="F23" s="9">
        <v>224</v>
      </c>
      <c r="G23" s="9">
        <v>242</v>
      </c>
      <c r="H23" s="9">
        <v>211</v>
      </c>
      <c r="I23" s="9">
        <v>253</v>
      </c>
      <c r="J23" s="10">
        <f>SUM(D23:I23)</f>
        <v>1276</v>
      </c>
      <c r="K23" s="11">
        <f t="shared" si="1"/>
        <v>212.66666666666666</v>
      </c>
    </row>
    <row r="24" spans="1:11" ht="15">
      <c r="A24" s="9">
        <v>21</v>
      </c>
      <c r="B24" s="7" t="s">
        <v>79</v>
      </c>
      <c r="C24" s="8">
        <v>65</v>
      </c>
      <c r="D24" s="9">
        <v>264</v>
      </c>
      <c r="E24" s="9">
        <v>153</v>
      </c>
      <c r="F24" s="9">
        <v>216</v>
      </c>
      <c r="G24" s="9">
        <v>181</v>
      </c>
      <c r="H24" s="9">
        <v>226</v>
      </c>
      <c r="I24" s="9">
        <v>227</v>
      </c>
      <c r="J24" s="10">
        <f t="shared" si="0"/>
        <v>1267</v>
      </c>
      <c r="K24" s="11">
        <f>AVERAGE(D24:I24)</f>
        <v>211.16666666666666</v>
      </c>
    </row>
    <row r="25" spans="1:11" ht="15">
      <c r="A25" s="9">
        <v>22</v>
      </c>
      <c r="B25" s="7" t="s">
        <v>50</v>
      </c>
      <c r="C25" s="8">
        <v>37</v>
      </c>
      <c r="D25" s="9">
        <v>221</v>
      </c>
      <c r="E25" s="9">
        <v>210</v>
      </c>
      <c r="F25" s="9">
        <v>209</v>
      </c>
      <c r="G25" s="9">
        <v>207</v>
      </c>
      <c r="H25" s="9">
        <v>186</v>
      </c>
      <c r="I25" s="9">
        <v>231</v>
      </c>
      <c r="J25" s="10">
        <f t="shared" si="0"/>
        <v>1264</v>
      </c>
      <c r="K25" s="11">
        <f>AVERAGE(D25:I25)</f>
        <v>210.66666666666666</v>
      </c>
    </row>
    <row r="26" spans="1:11" ht="15">
      <c r="A26" s="9">
        <v>23</v>
      </c>
      <c r="B26" s="7" t="s">
        <v>57</v>
      </c>
      <c r="C26" s="8">
        <v>56</v>
      </c>
      <c r="D26" s="9">
        <v>221</v>
      </c>
      <c r="E26" s="9">
        <v>214</v>
      </c>
      <c r="F26" s="9">
        <v>211</v>
      </c>
      <c r="G26" s="9">
        <v>189</v>
      </c>
      <c r="H26" s="9">
        <v>203</v>
      </c>
      <c r="I26" s="9">
        <v>225</v>
      </c>
      <c r="J26" s="10">
        <f t="shared" si="0"/>
        <v>1263</v>
      </c>
      <c r="K26" s="11">
        <f aca="true" t="shared" si="2" ref="K26:K41">AVERAGE(D26:I26)</f>
        <v>210.5</v>
      </c>
    </row>
    <row r="27" spans="1:11" ht="15">
      <c r="A27" s="9">
        <v>24</v>
      </c>
      <c r="B27" s="7" t="s">
        <v>63</v>
      </c>
      <c r="C27" s="8">
        <v>66</v>
      </c>
      <c r="D27" s="9">
        <v>213</v>
      </c>
      <c r="E27" s="9">
        <v>172</v>
      </c>
      <c r="F27" s="9">
        <v>245</v>
      </c>
      <c r="G27" s="9">
        <v>194</v>
      </c>
      <c r="H27" s="9">
        <v>191</v>
      </c>
      <c r="I27" s="9">
        <v>244</v>
      </c>
      <c r="J27" s="10">
        <f t="shared" si="0"/>
        <v>1259</v>
      </c>
      <c r="K27" s="11">
        <f t="shared" si="2"/>
        <v>209.83333333333334</v>
      </c>
    </row>
    <row r="28" spans="1:11" ht="15">
      <c r="A28" s="9">
        <v>25</v>
      </c>
      <c r="B28" s="7" t="s">
        <v>69</v>
      </c>
      <c r="C28" s="8">
        <v>61</v>
      </c>
      <c r="D28" s="9">
        <v>246</v>
      </c>
      <c r="E28" s="9">
        <v>196</v>
      </c>
      <c r="F28" s="9">
        <v>185</v>
      </c>
      <c r="G28" s="9">
        <v>223</v>
      </c>
      <c r="H28" s="9">
        <v>175</v>
      </c>
      <c r="I28" s="9">
        <v>228</v>
      </c>
      <c r="J28" s="10">
        <f>SUM(D28:I28)</f>
        <v>1253</v>
      </c>
      <c r="K28" s="11">
        <f t="shared" si="2"/>
        <v>208.83333333333334</v>
      </c>
    </row>
    <row r="29" spans="1:11" ht="15">
      <c r="A29" s="9">
        <v>26</v>
      </c>
      <c r="B29" s="7" t="s">
        <v>74</v>
      </c>
      <c r="C29" s="8">
        <v>37</v>
      </c>
      <c r="D29" s="9">
        <v>138</v>
      </c>
      <c r="E29" s="9">
        <v>207</v>
      </c>
      <c r="F29" s="9">
        <v>222</v>
      </c>
      <c r="G29" s="9">
        <v>220</v>
      </c>
      <c r="H29" s="9">
        <v>248</v>
      </c>
      <c r="I29" s="9">
        <v>216</v>
      </c>
      <c r="J29" s="10">
        <f t="shared" si="0"/>
        <v>1251</v>
      </c>
      <c r="K29" s="11">
        <f t="shared" si="2"/>
        <v>208.5</v>
      </c>
    </row>
    <row r="30" spans="1:11" ht="15">
      <c r="A30" s="9">
        <v>27</v>
      </c>
      <c r="B30" s="7" t="s">
        <v>58</v>
      </c>
      <c r="C30" s="8">
        <v>46</v>
      </c>
      <c r="D30" s="9">
        <v>148</v>
      </c>
      <c r="E30" s="9">
        <v>245</v>
      </c>
      <c r="F30" s="9">
        <v>231</v>
      </c>
      <c r="G30" s="9">
        <v>215</v>
      </c>
      <c r="H30" s="9">
        <v>191</v>
      </c>
      <c r="I30" s="9">
        <v>213</v>
      </c>
      <c r="J30" s="10">
        <f aca="true" t="shared" si="3" ref="J30:J62">SUM(D30:I30)</f>
        <v>1243</v>
      </c>
      <c r="K30" s="11">
        <f t="shared" si="2"/>
        <v>207.16666666666666</v>
      </c>
    </row>
    <row r="31" spans="1:11" ht="15">
      <c r="A31" s="9">
        <v>28</v>
      </c>
      <c r="B31" s="7" t="s">
        <v>158</v>
      </c>
      <c r="C31" s="8">
        <v>36</v>
      </c>
      <c r="D31" s="9">
        <v>175</v>
      </c>
      <c r="E31" s="9">
        <v>223</v>
      </c>
      <c r="F31" s="9">
        <v>231</v>
      </c>
      <c r="G31" s="9">
        <v>210</v>
      </c>
      <c r="H31" s="9">
        <v>165</v>
      </c>
      <c r="I31" s="9">
        <v>237</v>
      </c>
      <c r="J31" s="10">
        <f t="shared" si="3"/>
        <v>1241</v>
      </c>
      <c r="K31" s="11">
        <f t="shared" si="2"/>
        <v>206.83333333333334</v>
      </c>
    </row>
    <row r="32" spans="1:11" ht="15">
      <c r="A32" s="9">
        <v>29</v>
      </c>
      <c r="B32" s="7" t="s">
        <v>64</v>
      </c>
      <c r="C32" s="8">
        <v>64</v>
      </c>
      <c r="D32" s="9">
        <v>204</v>
      </c>
      <c r="E32" s="9">
        <v>201</v>
      </c>
      <c r="F32" s="9">
        <v>223</v>
      </c>
      <c r="G32" s="9">
        <v>216</v>
      </c>
      <c r="H32" s="9">
        <v>204</v>
      </c>
      <c r="I32" s="9">
        <v>193</v>
      </c>
      <c r="J32" s="10">
        <f t="shared" si="3"/>
        <v>1241</v>
      </c>
      <c r="K32" s="11">
        <f t="shared" si="2"/>
        <v>206.83333333333334</v>
      </c>
    </row>
    <row r="33" spans="1:11" ht="15">
      <c r="A33" s="9">
        <v>30</v>
      </c>
      <c r="B33" s="7" t="s">
        <v>165</v>
      </c>
      <c r="C33" s="8">
        <v>34</v>
      </c>
      <c r="D33" s="9">
        <v>210</v>
      </c>
      <c r="E33" s="9">
        <v>195</v>
      </c>
      <c r="F33" s="9">
        <v>189</v>
      </c>
      <c r="G33" s="9">
        <v>182</v>
      </c>
      <c r="H33" s="9">
        <v>245</v>
      </c>
      <c r="I33" s="9">
        <v>214</v>
      </c>
      <c r="J33" s="10">
        <f t="shared" si="3"/>
        <v>1235</v>
      </c>
      <c r="K33" s="11">
        <f t="shared" si="2"/>
        <v>205.83333333333334</v>
      </c>
    </row>
    <row r="34" spans="1:11" ht="15">
      <c r="A34" s="9">
        <v>31</v>
      </c>
      <c r="B34" s="7" t="s">
        <v>132</v>
      </c>
      <c r="C34" s="8">
        <v>43</v>
      </c>
      <c r="D34" s="9">
        <v>144</v>
      </c>
      <c r="E34" s="9">
        <v>202</v>
      </c>
      <c r="F34" s="9">
        <v>234</v>
      </c>
      <c r="G34" s="9">
        <v>245</v>
      </c>
      <c r="H34" s="9">
        <v>208</v>
      </c>
      <c r="I34" s="9">
        <v>200</v>
      </c>
      <c r="J34" s="10">
        <f t="shared" si="3"/>
        <v>1233</v>
      </c>
      <c r="K34" s="11">
        <f t="shared" si="2"/>
        <v>205.5</v>
      </c>
    </row>
    <row r="35" spans="1:11" ht="15">
      <c r="A35" s="9">
        <v>32</v>
      </c>
      <c r="B35" s="7" t="s">
        <v>160</v>
      </c>
      <c r="C35" s="8">
        <v>46</v>
      </c>
      <c r="D35" s="9">
        <v>171</v>
      </c>
      <c r="E35" s="9">
        <v>225</v>
      </c>
      <c r="F35" s="9">
        <v>224</v>
      </c>
      <c r="G35" s="9">
        <v>222</v>
      </c>
      <c r="H35" s="9">
        <v>183</v>
      </c>
      <c r="I35" s="9">
        <v>208</v>
      </c>
      <c r="J35" s="10">
        <f t="shared" si="3"/>
        <v>1233</v>
      </c>
      <c r="K35" s="11">
        <f t="shared" si="2"/>
        <v>205.5</v>
      </c>
    </row>
    <row r="36" spans="1:11" ht="15">
      <c r="A36" s="9">
        <v>33</v>
      </c>
      <c r="B36" s="7" t="s">
        <v>66</v>
      </c>
      <c r="C36" s="8">
        <v>69</v>
      </c>
      <c r="D36" s="9">
        <v>195</v>
      </c>
      <c r="E36" s="9">
        <v>181</v>
      </c>
      <c r="F36" s="9">
        <v>224</v>
      </c>
      <c r="G36" s="9">
        <v>183</v>
      </c>
      <c r="H36" s="9">
        <v>223</v>
      </c>
      <c r="I36" s="9">
        <v>222</v>
      </c>
      <c r="J36" s="10">
        <f t="shared" si="3"/>
        <v>1228</v>
      </c>
      <c r="K36" s="11">
        <f t="shared" si="2"/>
        <v>204.66666666666666</v>
      </c>
    </row>
    <row r="37" spans="1:11" ht="15">
      <c r="A37" s="9">
        <v>34</v>
      </c>
      <c r="B37" s="7" t="s">
        <v>161</v>
      </c>
      <c r="C37" s="8">
        <v>34</v>
      </c>
      <c r="D37" s="9">
        <v>220</v>
      </c>
      <c r="E37" s="9">
        <v>181</v>
      </c>
      <c r="F37" s="9">
        <v>233</v>
      </c>
      <c r="G37" s="9">
        <v>193</v>
      </c>
      <c r="H37" s="9">
        <v>203</v>
      </c>
      <c r="I37" s="9">
        <v>191</v>
      </c>
      <c r="J37" s="10">
        <f t="shared" si="3"/>
        <v>1221</v>
      </c>
      <c r="K37" s="11">
        <f t="shared" si="2"/>
        <v>203.5</v>
      </c>
    </row>
    <row r="38" spans="1:11" ht="15">
      <c r="A38" s="9">
        <v>35</v>
      </c>
      <c r="B38" s="7" t="s">
        <v>60</v>
      </c>
      <c r="C38" s="8">
        <v>62</v>
      </c>
      <c r="D38" s="9">
        <v>171</v>
      </c>
      <c r="E38" s="9">
        <v>195</v>
      </c>
      <c r="F38" s="9">
        <v>185</v>
      </c>
      <c r="G38" s="9">
        <v>191</v>
      </c>
      <c r="H38" s="9">
        <v>269</v>
      </c>
      <c r="I38" s="9">
        <v>210</v>
      </c>
      <c r="J38" s="10">
        <f t="shared" si="3"/>
        <v>1221</v>
      </c>
      <c r="K38" s="11">
        <f t="shared" si="2"/>
        <v>203.5</v>
      </c>
    </row>
    <row r="39" spans="1:11" ht="15">
      <c r="A39" s="9">
        <v>36</v>
      </c>
      <c r="B39" s="7" t="s">
        <v>129</v>
      </c>
      <c r="C39" s="8">
        <v>72</v>
      </c>
      <c r="D39" s="9">
        <v>133</v>
      </c>
      <c r="E39" s="9">
        <v>199</v>
      </c>
      <c r="F39" s="9">
        <v>227</v>
      </c>
      <c r="G39" s="9">
        <v>214</v>
      </c>
      <c r="H39" s="9">
        <v>211</v>
      </c>
      <c r="I39" s="9">
        <v>237</v>
      </c>
      <c r="J39" s="10">
        <f t="shared" si="3"/>
        <v>1221</v>
      </c>
      <c r="K39" s="11">
        <f t="shared" si="2"/>
        <v>203.5</v>
      </c>
    </row>
    <row r="40" spans="1:11" ht="15">
      <c r="A40" s="9">
        <v>37</v>
      </c>
      <c r="B40" s="7" t="s">
        <v>82</v>
      </c>
      <c r="C40" s="8">
        <v>67</v>
      </c>
      <c r="D40" s="9">
        <v>220</v>
      </c>
      <c r="E40" s="9">
        <v>150</v>
      </c>
      <c r="F40" s="9">
        <v>200</v>
      </c>
      <c r="G40" s="9">
        <v>193</v>
      </c>
      <c r="H40" s="9">
        <v>279</v>
      </c>
      <c r="I40" s="9">
        <v>178</v>
      </c>
      <c r="J40" s="10">
        <f t="shared" si="3"/>
        <v>1220</v>
      </c>
      <c r="K40" s="11">
        <f t="shared" si="2"/>
        <v>203.33333333333334</v>
      </c>
    </row>
    <row r="41" spans="1:11" ht="15">
      <c r="A41" s="9">
        <v>38</v>
      </c>
      <c r="B41" s="7" t="s">
        <v>80</v>
      </c>
      <c r="C41" s="8">
        <v>71</v>
      </c>
      <c r="D41" s="9">
        <v>180</v>
      </c>
      <c r="E41" s="9">
        <v>199</v>
      </c>
      <c r="F41" s="9">
        <v>189</v>
      </c>
      <c r="G41" s="9">
        <v>180</v>
      </c>
      <c r="H41" s="9">
        <v>182</v>
      </c>
      <c r="I41" s="9">
        <v>278</v>
      </c>
      <c r="J41" s="10">
        <f t="shared" si="3"/>
        <v>1208</v>
      </c>
      <c r="K41" s="11">
        <f t="shared" si="2"/>
        <v>201.33333333333334</v>
      </c>
    </row>
    <row r="42" spans="1:11" ht="15">
      <c r="A42" s="9">
        <v>39</v>
      </c>
      <c r="B42" s="7" t="s">
        <v>73</v>
      </c>
      <c r="C42" s="8">
        <v>61</v>
      </c>
      <c r="D42" s="9">
        <v>180</v>
      </c>
      <c r="E42" s="9">
        <v>209</v>
      </c>
      <c r="F42" s="9">
        <v>200</v>
      </c>
      <c r="G42" s="9">
        <v>213</v>
      </c>
      <c r="H42" s="9">
        <v>191</v>
      </c>
      <c r="I42" s="9">
        <v>212</v>
      </c>
      <c r="J42" s="10">
        <f t="shared" si="3"/>
        <v>1205</v>
      </c>
      <c r="K42" s="11">
        <f aca="true" t="shared" si="4" ref="K42:K62">AVERAGE(D42:I42)</f>
        <v>200.83333333333334</v>
      </c>
    </row>
    <row r="43" spans="1:11" ht="15">
      <c r="A43" s="9">
        <v>40</v>
      </c>
      <c r="B43" s="7" t="s">
        <v>155</v>
      </c>
      <c r="C43" s="8">
        <v>41</v>
      </c>
      <c r="D43" s="9">
        <v>200</v>
      </c>
      <c r="E43" s="9">
        <v>201</v>
      </c>
      <c r="F43" s="9">
        <v>208</v>
      </c>
      <c r="G43" s="9">
        <v>206</v>
      </c>
      <c r="H43" s="9">
        <v>211</v>
      </c>
      <c r="I43" s="9">
        <v>178</v>
      </c>
      <c r="J43" s="10">
        <f t="shared" si="3"/>
        <v>1204</v>
      </c>
      <c r="K43" s="11">
        <f t="shared" si="4"/>
        <v>200.66666666666666</v>
      </c>
    </row>
    <row r="44" spans="1:11" ht="15">
      <c r="A44" s="9">
        <v>41</v>
      </c>
      <c r="B44" s="7" t="s">
        <v>49</v>
      </c>
      <c r="C44" s="8">
        <v>50</v>
      </c>
      <c r="D44" s="9">
        <v>170</v>
      </c>
      <c r="E44" s="9">
        <v>226</v>
      </c>
      <c r="F44" s="9">
        <v>202</v>
      </c>
      <c r="G44" s="9">
        <v>211</v>
      </c>
      <c r="H44" s="9">
        <v>202</v>
      </c>
      <c r="I44" s="9">
        <v>193</v>
      </c>
      <c r="J44" s="10">
        <f t="shared" si="3"/>
        <v>1204</v>
      </c>
      <c r="K44" s="11">
        <f t="shared" si="4"/>
        <v>200.66666666666666</v>
      </c>
    </row>
    <row r="45" spans="1:11" ht="15">
      <c r="A45" s="9">
        <v>42</v>
      </c>
      <c r="B45" s="7" t="s">
        <v>87</v>
      </c>
      <c r="C45" s="8">
        <v>68</v>
      </c>
      <c r="D45" s="9">
        <v>187</v>
      </c>
      <c r="E45" s="9">
        <v>186</v>
      </c>
      <c r="F45" s="9">
        <v>190</v>
      </c>
      <c r="G45" s="9">
        <v>209</v>
      </c>
      <c r="H45" s="9">
        <v>211</v>
      </c>
      <c r="I45" s="9">
        <v>211</v>
      </c>
      <c r="J45" s="10">
        <f t="shared" si="3"/>
        <v>1194</v>
      </c>
      <c r="K45" s="11">
        <f t="shared" si="4"/>
        <v>199</v>
      </c>
    </row>
    <row r="46" spans="1:11" ht="15">
      <c r="A46" s="9">
        <v>43</v>
      </c>
      <c r="B46" s="7" t="s">
        <v>70</v>
      </c>
      <c r="C46" s="8">
        <v>54</v>
      </c>
      <c r="D46" s="9">
        <v>198</v>
      </c>
      <c r="E46" s="9">
        <v>152</v>
      </c>
      <c r="F46" s="9">
        <v>167</v>
      </c>
      <c r="G46" s="9">
        <v>246</v>
      </c>
      <c r="H46" s="9">
        <v>220</v>
      </c>
      <c r="I46" s="9">
        <v>188</v>
      </c>
      <c r="J46" s="10">
        <f t="shared" si="3"/>
        <v>1171</v>
      </c>
      <c r="K46" s="11">
        <f t="shared" si="4"/>
        <v>195.16666666666666</v>
      </c>
    </row>
    <row r="47" spans="1:11" ht="15">
      <c r="A47" s="9">
        <v>44</v>
      </c>
      <c r="B47" s="7" t="s">
        <v>166</v>
      </c>
      <c r="C47" s="8">
        <v>48</v>
      </c>
      <c r="D47" s="9">
        <v>160</v>
      </c>
      <c r="E47" s="9">
        <v>204</v>
      </c>
      <c r="F47" s="9">
        <v>250</v>
      </c>
      <c r="G47" s="9">
        <v>181</v>
      </c>
      <c r="H47" s="9">
        <v>171</v>
      </c>
      <c r="I47" s="9">
        <v>204</v>
      </c>
      <c r="J47" s="10">
        <f t="shared" si="3"/>
        <v>1170</v>
      </c>
      <c r="K47" s="11">
        <f t="shared" si="4"/>
        <v>195</v>
      </c>
    </row>
    <row r="48" spans="1:11" ht="15">
      <c r="A48" s="9">
        <v>45</v>
      </c>
      <c r="B48" s="7" t="s">
        <v>151</v>
      </c>
      <c r="C48" s="8">
        <v>57</v>
      </c>
      <c r="D48" s="9">
        <v>180</v>
      </c>
      <c r="E48" s="9">
        <v>204</v>
      </c>
      <c r="F48" s="9">
        <v>179</v>
      </c>
      <c r="G48" s="9">
        <v>199</v>
      </c>
      <c r="H48" s="9">
        <v>224</v>
      </c>
      <c r="I48" s="9">
        <v>184</v>
      </c>
      <c r="J48" s="10">
        <f t="shared" si="3"/>
        <v>1170</v>
      </c>
      <c r="K48" s="11">
        <f t="shared" si="4"/>
        <v>195</v>
      </c>
    </row>
    <row r="49" spans="1:11" ht="15">
      <c r="A49" s="9">
        <v>46</v>
      </c>
      <c r="B49" s="7" t="s">
        <v>85</v>
      </c>
      <c r="C49" s="8">
        <v>65</v>
      </c>
      <c r="D49" s="9">
        <v>234</v>
      </c>
      <c r="E49" s="9">
        <v>156</v>
      </c>
      <c r="F49" s="9">
        <v>203</v>
      </c>
      <c r="G49" s="9">
        <v>206</v>
      </c>
      <c r="H49" s="9">
        <v>155</v>
      </c>
      <c r="I49" s="9">
        <v>216</v>
      </c>
      <c r="J49" s="10">
        <f t="shared" si="3"/>
        <v>1170</v>
      </c>
      <c r="K49" s="11">
        <f t="shared" si="4"/>
        <v>195</v>
      </c>
    </row>
    <row r="50" spans="1:11" ht="15">
      <c r="A50" s="9">
        <v>47</v>
      </c>
      <c r="B50" s="7" t="s">
        <v>68</v>
      </c>
      <c r="C50" s="8">
        <v>51</v>
      </c>
      <c r="D50" s="9">
        <v>204</v>
      </c>
      <c r="E50" s="9">
        <v>190</v>
      </c>
      <c r="F50" s="9">
        <v>169</v>
      </c>
      <c r="G50" s="9">
        <v>232</v>
      </c>
      <c r="H50" s="9">
        <v>192</v>
      </c>
      <c r="I50" s="9">
        <v>178</v>
      </c>
      <c r="J50" s="10">
        <f t="shared" si="3"/>
        <v>1165</v>
      </c>
      <c r="K50" s="11">
        <f t="shared" si="4"/>
        <v>194.16666666666666</v>
      </c>
    </row>
    <row r="51" spans="1:11" ht="15">
      <c r="A51" s="9">
        <v>48</v>
      </c>
      <c r="B51" s="7" t="s">
        <v>150</v>
      </c>
      <c r="C51" s="8">
        <v>58</v>
      </c>
      <c r="D51" s="9">
        <v>152</v>
      </c>
      <c r="E51" s="9">
        <v>202</v>
      </c>
      <c r="F51" s="9">
        <v>221</v>
      </c>
      <c r="G51" s="9">
        <v>176</v>
      </c>
      <c r="H51" s="9">
        <v>187</v>
      </c>
      <c r="I51" s="9">
        <v>220</v>
      </c>
      <c r="J51" s="10">
        <f t="shared" si="3"/>
        <v>1158</v>
      </c>
      <c r="K51" s="11">
        <f t="shared" si="4"/>
        <v>193</v>
      </c>
    </row>
    <row r="52" spans="1:11" ht="15">
      <c r="A52" s="9">
        <v>49</v>
      </c>
      <c r="B52" s="7" t="s">
        <v>62</v>
      </c>
      <c r="C52" s="8">
        <v>67</v>
      </c>
      <c r="D52" s="9">
        <v>157</v>
      </c>
      <c r="E52" s="9">
        <v>175</v>
      </c>
      <c r="F52" s="9">
        <v>257</v>
      </c>
      <c r="G52" s="9">
        <v>175</v>
      </c>
      <c r="H52" s="9">
        <v>179</v>
      </c>
      <c r="I52" s="9">
        <v>211</v>
      </c>
      <c r="J52" s="10">
        <f t="shared" si="3"/>
        <v>1154</v>
      </c>
      <c r="K52" s="11">
        <f t="shared" si="4"/>
        <v>192.33333333333334</v>
      </c>
    </row>
    <row r="53" spans="1:11" ht="15">
      <c r="A53" s="9">
        <v>50</v>
      </c>
      <c r="B53" s="7" t="s">
        <v>133</v>
      </c>
      <c r="C53" s="8">
        <v>63</v>
      </c>
      <c r="D53" s="9">
        <v>187</v>
      </c>
      <c r="E53" s="9">
        <v>198</v>
      </c>
      <c r="F53" s="9">
        <v>195</v>
      </c>
      <c r="G53" s="9">
        <v>207</v>
      </c>
      <c r="H53" s="9">
        <v>164</v>
      </c>
      <c r="I53" s="9">
        <v>193</v>
      </c>
      <c r="J53" s="10">
        <f t="shared" si="3"/>
        <v>1144</v>
      </c>
      <c r="K53" s="11">
        <f t="shared" si="4"/>
        <v>190.66666666666666</v>
      </c>
    </row>
    <row r="54" spans="1:11" ht="15">
      <c r="A54" s="9">
        <v>51</v>
      </c>
      <c r="B54" s="7" t="s">
        <v>67</v>
      </c>
      <c r="C54" s="8">
        <v>35</v>
      </c>
      <c r="D54" s="9">
        <v>194</v>
      </c>
      <c r="E54" s="9">
        <v>161</v>
      </c>
      <c r="F54" s="9">
        <v>263</v>
      </c>
      <c r="G54" s="9">
        <v>180</v>
      </c>
      <c r="H54" s="9">
        <v>168</v>
      </c>
      <c r="I54" s="9">
        <v>153</v>
      </c>
      <c r="J54" s="10">
        <f t="shared" si="3"/>
        <v>1119</v>
      </c>
      <c r="K54" s="11">
        <f t="shared" si="4"/>
        <v>186.5</v>
      </c>
    </row>
    <row r="55" spans="1:11" ht="15">
      <c r="A55" s="9">
        <v>52</v>
      </c>
      <c r="B55" s="7" t="s">
        <v>78</v>
      </c>
      <c r="C55" s="8">
        <v>60</v>
      </c>
      <c r="D55" s="9">
        <v>163</v>
      </c>
      <c r="E55" s="9">
        <v>242</v>
      </c>
      <c r="F55" s="9">
        <v>178</v>
      </c>
      <c r="G55" s="9">
        <v>173</v>
      </c>
      <c r="H55" s="9">
        <v>188</v>
      </c>
      <c r="I55" s="9">
        <v>171</v>
      </c>
      <c r="J55" s="10">
        <f t="shared" si="3"/>
        <v>1115</v>
      </c>
      <c r="K55" s="11">
        <f t="shared" si="4"/>
        <v>185.83333333333334</v>
      </c>
    </row>
    <row r="56" spans="1:11" ht="15">
      <c r="A56" s="9">
        <v>53</v>
      </c>
      <c r="B56" s="7" t="s">
        <v>51</v>
      </c>
      <c r="C56" s="8">
        <v>48</v>
      </c>
      <c r="D56" s="9">
        <v>202</v>
      </c>
      <c r="E56" s="9">
        <v>218</v>
      </c>
      <c r="F56" s="9">
        <v>176</v>
      </c>
      <c r="G56" s="9">
        <v>151</v>
      </c>
      <c r="H56" s="9">
        <v>182</v>
      </c>
      <c r="I56" s="9">
        <v>182</v>
      </c>
      <c r="J56" s="10">
        <f t="shared" si="3"/>
        <v>1111</v>
      </c>
      <c r="K56" s="11">
        <f t="shared" si="4"/>
        <v>185.16666666666666</v>
      </c>
    </row>
    <row r="57" spans="1:11" ht="15">
      <c r="A57" s="9">
        <v>54</v>
      </c>
      <c r="B57" s="7" t="s">
        <v>86</v>
      </c>
      <c r="C57" s="8">
        <v>55</v>
      </c>
      <c r="D57" s="9">
        <v>229</v>
      </c>
      <c r="E57" s="9">
        <v>189</v>
      </c>
      <c r="F57" s="9">
        <v>187</v>
      </c>
      <c r="G57" s="9">
        <v>171</v>
      </c>
      <c r="H57" s="9">
        <v>176</v>
      </c>
      <c r="I57" s="9">
        <v>155</v>
      </c>
      <c r="J57" s="10">
        <f t="shared" si="3"/>
        <v>1107</v>
      </c>
      <c r="K57" s="11">
        <f t="shared" si="4"/>
        <v>184.5</v>
      </c>
    </row>
    <row r="58" spans="1:11" ht="15">
      <c r="A58" s="9">
        <v>55</v>
      </c>
      <c r="B58" s="7" t="s">
        <v>72</v>
      </c>
      <c r="C58" s="8">
        <v>70</v>
      </c>
      <c r="D58" s="9">
        <v>177</v>
      </c>
      <c r="E58" s="9">
        <v>149</v>
      </c>
      <c r="F58" s="9">
        <v>161</v>
      </c>
      <c r="G58" s="9">
        <v>178</v>
      </c>
      <c r="H58" s="9">
        <v>234</v>
      </c>
      <c r="I58" s="9">
        <v>193</v>
      </c>
      <c r="J58" s="10">
        <f t="shared" si="3"/>
        <v>1092</v>
      </c>
      <c r="K58" s="11">
        <f t="shared" si="4"/>
        <v>182</v>
      </c>
    </row>
    <row r="59" spans="1:11" ht="15">
      <c r="A59" s="9">
        <v>56</v>
      </c>
      <c r="B59" s="7" t="s">
        <v>131</v>
      </c>
      <c r="C59" s="8">
        <v>71</v>
      </c>
      <c r="D59" s="9">
        <v>168</v>
      </c>
      <c r="E59" s="9">
        <v>215</v>
      </c>
      <c r="F59" s="9">
        <v>213</v>
      </c>
      <c r="G59" s="9">
        <v>134</v>
      </c>
      <c r="H59" s="9">
        <v>169</v>
      </c>
      <c r="I59" s="9">
        <v>190</v>
      </c>
      <c r="J59" s="10">
        <f t="shared" si="3"/>
        <v>1089</v>
      </c>
      <c r="K59" s="11">
        <f t="shared" si="4"/>
        <v>181.5</v>
      </c>
    </row>
    <row r="60" spans="1:11" ht="15">
      <c r="A60" s="9">
        <v>57</v>
      </c>
      <c r="B60" s="7" t="s">
        <v>157</v>
      </c>
      <c r="C60" s="8">
        <v>34</v>
      </c>
      <c r="D60" s="9">
        <v>160</v>
      </c>
      <c r="E60" s="9">
        <v>168</v>
      </c>
      <c r="F60" s="9">
        <v>173</v>
      </c>
      <c r="G60" s="9">
        <v>188</v>
      </c>
      <c r="H60" s="9">
        <v>180</v>
      </c>
      <c r="I60" s="9">
        <v>165</v>
      </c>
      <c r="J60" s="10">
        <f t="shared" si="3"/>
        <v>1034</v>
      </c>
      <c r="K60" s="11">
        <f t="shared" si="4"/>
        <v>172.33333333333334</v>
      </c>
    </row>
    <row r="61" spans="1:11" ht="15">
      <c r="A61" s="9">
        <v>58</v>
      </c>
      <c r="B61" s="7" t="s">
        <v>65</v>
      </c>
      <c r="C61" s="8">
        <v>69</v>
      </c>
      <c r="D61" s="9">
        <v>168</v>
      </c>
      <c r="E61" s="9">
        <v>162</v>
      </c>
      <c r="F61" s="9">
        <v>199</v>
      </c>
      <c r="G61" s="9">
        <v>143</v>
      </c>
      <c r="H61" s="9">
        <v>179</v>
      </c>
      <c r="I61" s="9">
        <v>152</v>
      </c>
      <c r="J61" s="10">
        <f t="shared" si="3"/>
        <v>1003</v>
      </c>
      <c r="K61" s="11">
        <f t="shared" si="4"/>
        <v>167.16666666666666</v>
      </c>
    </row>
    <row r="62" spans="1:11" ht="15">
      <c r="A62" s="9">
        <v>59</v>
      </c>
      <c r="B62" s="7" t="s">
        <v>154</v>
      </c>
      <c r="C62" s="8">
        <v>33</v>
      </c>
      <c r="D62" s="9">
        <v>132</v>
      </c>
      <c r="E62" s="9">
        <v>156</v>
      </c>
      <c r="F62" s="9" t="s">
        <v>172</v>
      </c>
      <c r="G62" s="9" t="s">
        <v>172</v>
      </c>
      <c r="H62" s="9" t="s">
        <v>172</v>
      </c>
      <c r="I62" s="9" t="s">
        <v>172</v>
      </c>
      <c r="J62" s="10">
        <f t="shared" si="3"/>
        <v>288</v>
      </c>
      <c r="K62" s="11">
        <f t="shared" si="4"/>
        <v>144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6384" width="9.140625" style="2" customWidth="1"/>
  </cols>
  <sheetData>
    <row r="1" spans="1:11" ht="15">
      <c r="A1" s="60" t="s">
        <v>12</v>
      </c>
      <c r="B1" s="57"/>
      <c r="D1" s="61"/>
      <c r="E1" s="57"/>
      <c r="F1" s="57"/>
      <c r="G1" s="57"/>
      <c r="H1" s="57"/>
      <c r="I1" s="57"/>
      <c r="J1" s="62"/>
      <c r="K1" s="62"/>
    </row>
    <row r="2" ht="15.75" thickBot="1"/>
    <row r="3" spans="1:11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>
      <c r="A4" s="6">
        <v>1</v>
      </c>
      <c r="B4" s="7" t="s">
        <v>95</v>
      </c>
      <c r="C4" s="12">
        <v>57</v>
      </c>
      <c r="D4" s="9">
        <v>188</v>
      </c>
      <c r="E4" s="9">
        <v>224</v>
      </c>
      <c r="F4" s="9">
        <v>213</v>
      </c>
      <c r="G4" s="9">
        <v>266</v>
      </c>
      <c r="H4" s="9">
        <v>212</v>
      </c>
      <c r="I4" s="9">
        <v>234</v>
      </c>
      <c r="J4" s="10">
        <f aca="true" t="shared" si="0" ref="J4:J29">SUM(D4:I4)</f>
        <v>1337</v>
      </c>
      <c r="K4" s="11">
        <f aca="true" t="shared" si="1" ref="K4:K11">AVERAGE(D4:I4)</f>
        <v>222.83333333333334</v>
      </c>
    </row>
    <row r="5" spans="1:11" ht="15">
      <c r="A5" s="6">
        <v>2</v>
      </c>
      <c r="B5" s="7" t="s">
        <v>97</v>
      </c>
      <c r="C5" s="12">
        <v>55</v>
      </c>
      <c r="D5" s="9">
        <v>214</v>
      </c>
      <c r="E5" s="9">
        <v>216</v>
      </c>
      <c r="F5" s="9">
        <v>203</v>
      </c>
      <c r="G5" s="9">
        <v>214</v>
      </c>
      <c r="H5" s="9">
        <v>234</v>
      </c>
      <c r="I5" s="9">
        <v>221</v>
      </c>
      <c r="J5" s="10">
        <f t="shared" si="0"/>
        <v>1302</v>
      </c>
      <c r="K5" s="11">
        <f t="shared" si="1"/>
        <v>217</v>
      </c>
    </row>
    <row r="6" spans="1:11" ht="15">
      <c r="A6" s="6">
        <v>3</v>
      </c>
      <c r="B6" s="7" t="s">
        <v>149</v>
      </c>
      <c r="C6" s="12">
        <v>37</v>
      </c>
      <c r="D6" s="9">
        <v>214</v>
      </c>
      <c r="E6" s="9">
        <v>223</v>
      </c>
      <c r="F6" s="9">
        <v>190</v>
      </c>
      <c r="G6" s="9">
        <v>236</v>
      </c>
      <c r="H6" s="9">
        <v>216</v>
      </c>
      <c r="I6" s="9">
        <v>217</v>
      </c>
      <c r="J6" s="10">
        <f t="shared" si="0"/>
        <v>1296</v>
      </c>
      <c r="K6" s="11">
        <f t="shared" si="1"/>
        <v>216</v>
      </c>
    </row>
    <row r="7" spans="1:11" ht="15">
      <c r="A7" s="6">
        <v>4</v>
      </c>
      <c r="B7" s="7" t="s">
        <v>102</v>
      </c>
      <c r="C7" s="12">
        <v>43</v>
      </c>
      <c r="D7" s="9">
        <v>147</v>
      </c>
      <c r="E7" s="9">
        <v>242</v>
      </c>
      <c r="F7" s="9">
        <v>243</v>
      </c>
      <c r="G7" s="9">
        <v>189</v>
      </c>
      <c r="H7" s="9">
        <v>206</v>
      </c>
      <c r="I7" s="9">
        <v>226</v>
      </c>
      <c r="J7" s="10">
        <f t="shared" si="0"/>
        <v>1253</v>
      </c>
      <c r="K7" s="11">
        <f t="shared" si="1"/>
        <v>208.83333333333334</v>
      </c>
    </row>
    <row r="8" spans="1:11" ht="15">
      <c r="A8" s="6">
        <v>5</v>
      </c>
      <c r="B8" s="7" t="s">
        <v>101</v>
      </c>
      <c r="C8" s="12">
        <v>40</v>
      </c>
      <c r="D8" s="9">
        <v>194</v>
      </c>
      <c r="E8" s="9">
        <v>174</v>
      </c>
      <c r="F8" s="9">
        <v>221</v>
      </c>
      <c r="G8" s="9">
        <v>193</v>
      </c>
      <c r="H8" s="9">
        <v>227</v>
      </c>
      <c r="I8" s="9">
        <v>232</v>
      </c>
      <c r="J8" s="10">
        <f t="shared" si="0"/>
        <v>1241</v>
      </c>
      <c r="K8" s="11">
        <f t="shared" si="1"/>
        <v>206.83333333333334</v>
      </c>
    </row>
    <row r="9" spans="1:11" ht="15">
      <c r="A9" s="6">
        <v>6</v>
      </c>
      <c r="B9" s="7" t="s">
        <v>103</v>
      </c>
      <c r="C9" s="12">
        <v>56</v>
      </c>
      <c r="D9" s="9">
        <v>176</v>
      </c>
      <c r="E9" s="9">
        <v>245</v>
      </c>
      <c r="F9" s="9">
        <v>201</v>
      </c>
      <c r="G9" s="9">
        <v>195</v>
      </c>
      <c r="H9" s="9">
        <v>192</v>
      </c>
      <c r="I9" s="9">
        <v>211</v>
      </c>
      <c r="J9" s="10">
        <f t="shared" si="0"/>
        <v>1220</v>
      </c>
      <c r="K9" s="11">
        <f t="shared" si="1"/>
        <v>203.33333333333334</v>
      </c>
    </row>
    <row r="10" spans="1:11" ht="15">
      <c r="A10" s="6">
        <v>7</v>
      </c>
      <c r="B10" s="7" t="s">
        <v>98</v>
      </c>
      <c r="C10" s="12">
        <v>72</v>
      </c>
      <c r="D10" s="9">
        <v>223</v>
      </c>
      <c r="E10" s="9">
        <v>214</v>
      </c>
      <c r="F10" s="9">
        <v>156</v>
      </c>
      <c r="G10" s="9">
        <v>235</v>
      </c>
      <c r="H10" s="9">
        <v>150</v>
      </c>
      <c r="I10" s="9">
        <v>222</v>
      </c>
      <c r="J10" s="10">
        <f t="shared" si="0"/>
        <v>1200</v>
      </c>
      <c r="K10" s="11">
        <f t="shared" si="1"/>
        <v>200</v>
      </c>
    </row>
    <row r="11" spans="1:11" ht="15">
      <c r="A11" s="6">
        <v>8</v>
      </c>
      <c r="B11" s="7" t="s">
        <v>104</v>
      </c>
      <c r="C11" s="12">
        <v>47</v>
      </c>
      <c r="D11" s="9">
        <v>176</v>
      </c>
      <c r="E11" s="9">
        <v>188</v>
      </c>
      <c r="F11" s="9">
        <v>211</v>
      </c>
      <c r="G11" s="9">
        <v>232</v>
      </c>
      <c r="H11" s="9">
        <v>203</v>
      </c>
      <c r="I11" s="9">
        <v>183</v>
      </c>
      <c r="J11" s="10">
        <f t="shared" si="0"/>
        <v>1193</v>
      </c>
      <c r="K11" s="11">
        <f t="shared" si="1"/>
        <v>198.83333333333334</v>
      </c>
    </row>
    <row r="12" spans="1:11" ht="15">
      <c r="A12" s="6">
        <v>9</v>
      </c>
      <c r="B12" s="7" t="s">
        <v>91</v>
      </c>
      <c r="C12" s="12">
        <v>52</v>
      </c>
      <c r="D12" s="9">
        <v>221</v>
      </c>
      <c r="E12" s="9">
        <v>177</v>
      </c>
      <c r="F12" s="9">
        <v>241</v>
      </c>
      <c r="G12" s="9">
        <v>182</v>
      </c>
      <c r="H12" s="9">
        <v>198</v>
      </c>
      <c r="I12" s="9">
        <v>172</v>
      </c>
      <c r="J12" s="10">
        <f t="shared" si="0"/>
        <v>1191</v>
      </c>
      <c r="K12" s="11">
        <f>AVERAGE(D12:I12)</f>
        <v>198.5</v>
      </c>
    </row>
    <row r="13" spans="1:11" ht="15">
      <c r="A13" s="6">
        <v>10</v>
      </c>
      <c r="B13" s="7" t="s">
        <v>94</v>
      </c>
      <c r="C13" s="12">
        <v>51</v>
      </c>
      <c r="D13" s="9">
        <v>180</v>
      </c>
      <c r="E13" s="9">
        <v>195</v>
      </c>
      <c r="F13" s="9">
        <v>195</v>
      </c>
      <c r="G13" s="9">
        <v>244</v>
      </c>
      <c r="H13" s="9">
        <v>159</v>
      </c>
      <c r="I13" s="9">
        <v>212</v>
      </c>
      <c r="J13" s="10">
        <f t="shared" si="0"/>
        <v>1185</v>
      </c>
      <c r="K13" s="11">
        <f>AVERAGE(D13:I13)</f>
        <v>197.5</v>
      </c>
    </row>
    <row r="14" spans="1:11" ht="15">
      <c r="A14" s="6">
        <v>11</v>
      </c>
      <c r="B14" s="7" t="s">
        <v>92</v>
      </c>
      <c r="C14" s="12">
        <v>44</v>
      </c>
      <c r="D14" s="9">
        <v>183</v>
      </c>
      <c r="E14" s="9">
        <v>210</v>
      </c>
      <c r="F14" s="9">
        <v>226</v>
      </c>
      <c r="G14" s="9">
        <v>167</v>
      </c>
      <c r="H14" s="9">
        <v>203</v>
      </c>
      <c r="I14" s="9">
        <v>193</v>
      </c>
      <c r="J14" s="10">
        <f t="shared" si="0"/>
        <v>1182</v>
      </c>
      <c r="K14" s="11">
        <f>AVERAGE(D14:I14)</f>
        <v>197</v>
      </c>
    </row>
    <row r="15" spans="1:11" ht="15">
      <c r="A15" s="6">
        <v>12</v>
      </c>
      <c r="B15" s="7" t="s">
        <v>96</v>
      </c>
      <c r="C15" s="12">
        <v>69</v>
      </c>
      <c r="D15" s="9">
        <v>217</v>
      </c>
      <c r="E15" s="9">
        <v>204</v>
      </c>
      <c r="F15" s="9">
        <v>170</v>
      </c>
      <c r="G15" s="9">
        <v>177</v>
      </c>
      <c r="H15" s="9">
        <v>201</v>
      </c>
      <c r="I15" s="9">
        <v>184</v>
      </c>
      <c r="J15" s="10">
        <f t="shared" si="0"/>
        <v>1153</v>
      </c>
      <c r="K15" s="11">
        <f>AVERAGE(D15:I15)</f>
        <v>192.16666666666666</v>
      </c>
    </row>
    <row r="16" spans="1:11" ht="15">
      <c r="A16" s="6">
        <v>13</v>
      </c>
      <c r="B16" s="7" t="s">
        <v>109</v>
      </c>
      <c r="C16" s="12">
        <v>59</v>
      </c>
      <c r="D16" s="9">
        <v>157</v>
      </c>
      <c r="E16" s="9">
        <v>213</v>
      </c>
      <c r="F16" s="9">
        <v>217</v>
      </c>
      <c r="G16" s="9">
        <v>186</v>
      </c>
      <c r="H16" s="9">
        <v>183</v>
      </c>
      <c r="I16" s="9">
        <v>179</v>
      </c>
      <c r="J16" s="10">
        <f t="shared" si="0"/>
        <v>1135</v>
      </c>
      <c r="K16" s="11">
        <f aca="true" t="shared" si="2" ref="K16:K24">AVERAGE(D16:I16)</f>
        <v>189.16666666666666</v>
      </c>
    </row>
    <row r="17" spans="1:11" ht="15">
      <c r="A17" s="6">
        <v>14</v>
      </c>
      <c r="B17" s="7" t="s">
        <v>162</v>
      </c>
      <c r="C17" s="12">
        <v>48</v>
      </c>
      <c r="D17" s="9">
        <v>165</v>
      </c>
      <c r="E17" s="9">
        <v>192</v>
      </c>
      <c r="F17" s="9">
        <v>145</v>
      </c>
      <c r="G17" s="9">
        <v>184</v>
      </c>
      <c r="H17" s="9">
        <v>204</v>
      </c>
      <c r="I17" s="9">
        <v>242</v>
      </c>
      <c r="J17" s="10">
        <f t="shared" si="0"/>
        <v>1132</v>
      </c>
      <c r="K17" s="11">
        <f t="shared" si="2"/>
        <v>188.66666666666666</v>
      </c>
    </row>
    <row r="18" spans="1:11" ht="15">
      <c r="A18" s="6">
        <v>15</v>
      </c>
      <c r="B18" s="7" t="s">
        <v>108</v>
      </c>
      <c r="C18" s="12">
        <v>45</v>
      </c>
      <c r="D18" s="9">
        <v>171</v>
      </c>
      <c r="E18" s="9">
        <v>203</v>
      </c>
      <c r="F18" s="9">
        <v>213</v>
      </c>
      <c r="G18" s="9">
        <v>180</v>
      </c>
      <c r="H18" s="9">
        <v>210</v>
      </c>
      <c r="I18" s="9">
        <v>149</v>
      </c>
      <c r="J18" s="10">
        <f t="shared" si="0"/>
        <v>1126</v>
      </c>
      <c r="K18" s="11">
        <f t="shared" si="2"/>
        <v>187.66666666666666</v>
      </c>
    </row>
    <row r="19" spans="1:11" ht="15">
      <c r="A19" s="6">
        <v>16</v>
      </c>
      <c r="B19" s="7" t="s">
        <v>105</v>
      </c>
      <c r="C19" s="12">
        <v>46</v>
      </c>
      <c r="D19" s="9">
        <v>152</v>
      </c>
      <c r="E19" s="9">
        <v>159</v>
      </c>
      <c r="F19" s="9">
        <v>171</v>
      </c>
      <c r="G19" s="9">
        <v>167</v>
      </c>
      <c r="H19" s="9">
        <v>259</v>
      </c>
      <c r="I19" s="9">
        <v>192</v>
      </c>
      <c r="J19" s="10">
        <f t="shared" si="0"/>
        <v>1100</v>
      </c>
      <c r="K19" s="11">
        <f t="shared" si="2"/>
        <v>183.33333333333334</v>
      </c>
    </row>
    <row r="20" spans="1:11" ht="15">
      <c r="A20" s="6">
        <v>17</v>
      </c>
      <c r="B20" s="7" t="s">
        <v>89</v>
      </c>
      <c r="C20" s="12">
        <v>63</v>
      </c>
      <c r="D20" s="9">
        <v>193</v>
      </c>
      <c r="E20" s="9">
        <v>173</v>
      </c>
      <c r="F20" s="9">
        <v>255</v>
      </c>
      <c r="G20" s="9">
        <v>162</v>
      </c>
      <c r="H20" s="9">
        <v>145</v>
      </c>
      <c r="I20" s="9">
        <v>172</v>
      </c>
      <c r="J20" s="10">
        <f t="shared" si="0"/>
        <v>1100</v>
      </c>
      <c r="K20" s="11">
        <f t="shared" si="2"/>
        <v>183.33333333333334</v>
      </c>
    </row>
    <row r="21" spans="1:11" ht="15">
      <c r="A21" s="6">
        <v>18</v>
      </c>
      <c r="B21" s="7" t="s">
        <v>90</v>
      </c>
      <c r="C21" s="12">
        <v>53</v>
      </c>
      <c r="D21" s="9">
        <v>201</v>
      </c>
      <c r="E21" s="9">
        <v>172</v>
      </c>
      <c r="F21" s="9">
        <v>146</v>
      </c>
      <c r="G21" s="9">
        <v>161</v>
      </c>
      <c r="H21" s="9">
        <v>189</v>
      </c>
      <c r="I21" s="9">
        <v>225</v>
      </c>
      <c r="J21" s="10">
        <f t="shared" si="0"/>
        <v>1094</v>
      </c>
      <c r="K21" s="11">
        <f t="shared" si="2"/>
        <v>182.33333333333334</v>
      </c>
    </row>
    <row r="22" spans="1:11" ht="15">
      <c r="A22" s="6">
        <v>19</v>
      </c>
      <c r="B22" s="7" t="s">
        <v>107</v>
      </c>
      <c r="C22" s="12">
        <v>39</v>
      </c>
      <c r="D22" s="9">
        <v>171</v>
      </c>
      <c r="E22" s="9">
        <v>217</v>
      </c>
      <c r="F22" s="9">
        <v>188</v>
      </c>
      <c r="G22" s="9">
        <v>193</v>
      </c>
      <c r="H22" s="9">
        <v>182</v>
      </c>
      <c r="I22" s="9">
        <v>140</v>
      </c>
      <c r="J22" s="10">
        <f t="shared" si="0"/>
        <v>1091</v>
      </c>
      <c r="K22" s="11">
        <f t="shared" si="2"/>
        <v>181.83333333333334</v>
      </c>
    </row>
    <row r="23" spans="1:11" ht="15">
      <c r="A23" s="6">
        <v>20</v>
      </c>
      <c r="B23" s="7" t="s">
        <v>88</v>
      </c>
      <c r="C23" s="12">
        <v>71</v>
      </c>
      <c r="D23" s="9">
        <v>161</v>
      </c>
      <c r="E23" s="9">
        <v>140</v>
      </c>
      <c r="F23" s="9">
        <v>176</v>
      </c>
      <c r="G23" s="9">
        <v>184</v>
      </c>
      <c r="H23" s="9">
        <v>181</v>
      </c>
      <c r="I23" s="9">
        <v>247</v>
      </c>
      <c r="J23" s="10">
        <f t="shared" si="0"/>
        <v>1089</v>
      </c>
      <c r="K23" s="11">
        <f t="shared" si="2"/>
        <v>181.5</v>
      </c>
    </row>
    <row r="24" spans="1:11" ht="15">
      <c r="A24" s="6">
        <v>21</v>
      </c>
      <c r="B24" s="7" t="s">
        <v>134</v>
      </c>
      <c r="C24" s="12">
        <v>49</v>
      </c>
      <c r="D24" s="9">
        <v>131</v>
      </c>
      <c r="E24" s="9">
        <v>197</v>
      </c>
      <c r="F24" s="9">
        <v>149</v>
      </c>
      <c r="G24" s="9">
        <v>194</v>
      </c>
      <c r="H24" s="9">
        <v>189</v>
      </c>
      <c r="I24" s="9">
        <v>217</v>
      </c>
      <c r="J24" s="10">
        <f t="shared" si="0"/>
        <v>1077</v>
      </c>
      <c r="K24" s="11">
        <f t="shared" si="2"/>
        <v>179.5</v>
      </c>
    </row>
    <row r="25" spans="1:11" ht="15">
      <c r="A25" s="6">
        <v>22</v>
      </c>
      <c r="B25" s="7" t="s">
        <v>99</v>
      </c>
      <c r="C25" s="12">
        <v>53</v>
      </c>
      <c r="D25" s="9">
        <v>179</v>
      </c>
      <c r="E25" s="9">
        <v>154</v>
      </c>
      <c r="F25" s="9">
        <v>163</v>
      </c>
      <c r="G25" s="9">
        <v>209</v>
      </c>
      <c r="H25" s="9">
        <v>213</v>
      </c>
      <c r="I25" s="9">
        <v>158</v>
      </c>
      <c r="J25" s="10">
        <f t="shared" si="0"/>
        <v>1076</v>
      </c>
      <c r="K25" s="11">
        <f>AVERAGE(D25:I25)</f>
        <v>179.33333333333334</v>
      </c>
    </row>
    <row r="26" spans="1:11" ht="15">
      <c r="A26" s="6">
        <v>23</v>
      </c>
      <c r="B26" s="7" t="s">
        <v>93</v>
      </c>
      <c r="C26" s="12">
        <v>42</v>
      </c>
      <c r="D26" s="9">
        <v>163</v>
      </c>
      <c r="E26" s="9">
        <v>210</v>
      </c>
      <c r="F26" s="9">
        <v>157</v>
      </c>
      <c r="G26" s="9">
        <v>171</v>
      </c>
      <c r="H26" s="9">
        <v>214</v>
      </c>
      <c r="I26" s="9">
        <v>147</v>
      </c>
      <c r="J26" s="10">
        <f t="shared" si="0"/>
        <v>1062</v>
      </c>
      <c r="K26" s="11">
        <f>AVERAGE(D26:I26)</f>
        <v>177</v>
      </c>
    </row>
    <row r="27" spans="1:11" ht="15">
      <c r="A27" s="6">
        <v>24</v>
      </c>
      <c r="B27" s="7" t="s">
        <v>100</v>
      </c>
      <c r="C27" s="12">
        <v>41</v>
      </c>
      <c r="D27" s="9">
        <v>163</v>
      </c>
      <c r="E27" s="9">
        <v>154</v>
      </c>
      <c r="F27" s="9">
        <v>206</v>
      </c>
      <c r="G27" s="9">
        <v>212</v>
      </c>
      <c r="H27" s="9">
        <v>175</v>
      </c>
      <c r="I27" s="9">
        <v>150</v>
      </c>
      <c r="J27" s="10">
        <f t="shared" si="0"/>
        <v>1060</v>
      </c>
      <c r="K27" s="11">
        <f>AVERAGE(D27:I27)</f>
        <v>176.66666666666666</v>
      </c>
    </row>
    <row r="28" spans="1:11" ht="15">
      <c r="A28" s="6">
        <v>25</v>
      </c>
      <c r="B28" s="7" t="s">
        <v>106</v>
      </c>
      <c r="C28" s="12">
        <v>47</v>
      </c>
      <c r="D28" s="9">
        <v>161</v>
      </c>
      <c r="E28" s="9">
        <v>182</v>
      </c>
      <c r="F28" s="9">
        <v>175</v>
      </c>
      <c r="G28" s="9">
        <v>188</v>
      </c>
      <c r="H28" s="9">
        <v>152</v>
      </c>
      <c r="I28" s="9">
        <v>192</v>
      </c>
      <c r="J28" s="10">
        <f t="shared" si="0"/>
        <v>1050</v>
      </c>
      <c r="K28" s="11">
        <f>AVERAGE(D28:I28)</f>
        <v>175</v>
      </c>
    </row>
    <row r="29" spans="1:11" ht="15">
      <c r="A29" s="6">
        <v>26</v>
      </c>
      <c r="B29" s="7" t="s">
        <v>110</v>
      </c>
      <c r="C29" s="12">
        <v>61</v>
      </c>
      <c r="D29" s="9">
        <v>162</v>
      </c>
      <c r="E29" s="9">
        <v>141</v>
      </c>
      <c r="F29" s="9">
        <v>179</v>
      </c>
      <c r="G29" s="9">
        <v>186</v>
      </c>
      <c r="H29" s="9">
        <v>158</v>
      </c>
      <c r="I29" s="9">
        <v>199</v>
      </c>
      <c r="J29" s="10">
        <f t="shared" si="0"/>
        <v>1025</v>
      </c>
      <c r="K29" s="11">
        <f>AVERAGE(D29:I29)</f>
        <v>170.83333333333334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5" ySplit="1" topLeftCell="Q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S35" sqref="S35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3" t="s">
        <v>13</v>
      </c>
      <c r="B1" s="64"/>
      <c r="C1" s="14"/>
      <c r="D1" s="14"/>
      <c r="F1" s="65"/>
      <c r="G1" s="65"/>
      <c r="H1" s="65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6"/>
      <c r="AA1" s="57"/>
      <c r="AB1" s="57"/>
      <c r="AC1" s="57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29" ht="12.75">
      <c r="A4" s="19">
        <v>1</v>
      </c>
      <c r="B4" s="20" t="s">
        <v>117</v>
      </c>
      <c r="C4" s="20">
        <v>182</v>
      </c>
      <c r="D4" s="21">
        <v>16</v>
      </c>
      <c r="E4" s="28">
        <v>38</v>
      </c>
      <c r="F4" s="22">
        <v>209</v>
      </c>
      <c r="G4" s="23">
        <f aca="true" t="shared" si="0" ref="G4:G24">D4</f>
        <v>16</v>
      </c>
      <c r="H4" s="24">
        <f aca="true" t="shared" si="1" ref="H4:H24">SUM(F4:G4)</f>
        <v>225</v>
      </c>
      <c r="I4" s="22">
        <v>172</v>
      </c>
      <c r="J4" s="23">
        <f aca="true" t="shared" si="2" ref="J4:J24">D4</f>
        <v>16</v>
      </c>
      <c r="K4" s="24">
        <f aca="true" t="shared" si="3" ref="K4:K24">SUM(I4:J4)</f>
        <v>188</v>
      </c>
      <c r="L4" s="27">
        <f aca="true" t="shared" si="4" ref="L4:L24">H4+K4</f>
        <v>413</v>
      </c>
      <c r="M4" s="22">
        <v>248</v>
      </c>
      <c r="N4" s="23">
        <f aca="true" t="shared" si="5" ref="N4:N24">D4</f>
        <v>16</v>
      </c>
      <c r="O4" s="24">
        <f aca="true" t="shared" si="6" ref="O4:O24">SUM(M4:N4)</f>
        <v>264</v>
      </c>
      <c r="P4" s="27">
        <f aca="true" t="shared" si="7" ref="P4:P24">L4+O4</f>
        <v>677</v>
      </c>
      <c r="Q4" s="22">
        <v>232</v>
      </c>
      <c r="R4" s="23">
        <f aca="true" t="shared" si="8" ref="R4:R24">D4</f>
        <v>16</v>
      </c>
      <c r="S4" s="24">
        <f aca="true" t="shared" si="9" ref="S4:S24">SUM(Q4:R4)</f>
        <v>248</v>
      </c>
      <c r="T4" s="27">
        <f aca="true" t="shared" si="10" ref="T4:T24">P4+S4</f>
        <v>925</v>
      </c>
      <c r="U4" s="22">
        <v>253</v>
      </c>
      <c r="V4" s="23">
        <f aca="true" t="shared" si="11" ref="V4:V24">D4</f>
        <v>16</v>
      </c>
      <c r="W4" s="24">
        <f aca="true" t="shared" si="12" ref="W4:W24">SUM(U4:V4)</f>
        <v>269</v>
      </c>
      <c r="X4" s="27">
        <f aca="true" t="shared" si="13" ref="X4:X24">T4+W4</f>
        <v>1194</v>
      </c>
      <c r="Y4" s="22">
        <v>190</v>
      </c>
      <c r="Z4" s="23">
        <f aca="true" t="shared" si="14" ref="Z4:Z24">D4</f>
        <v>16</v>
      </c>
      <c r="AA4" s="24">
        <f aca="true" t="shared" si="15" ref="AA4:AA24">SUM(Y4:Z4)</f>
        <v>206</v>
      </c>
      <c r="AB4" s="25">
        <f aca="true" t="shared" si="16" ref="AB4:AB24">H4+K4+O4+S4+W4+AA4</f>
        <v>1400</v>
      </c>
      <c r="AC4" s="26">
        <f>AVERAGE(F4,I4,M4,Q4,U4,Y4)</f>
        <v>217.33333333333334</v>
      </c>
    </row>
    <row r="5" spans="1:29" ht="12.75">
      <c r="A5" s="19">
        <v>2</v>
      </c>
      <c r="B5" s="20" t="s">
        <v>115</v>
      </c>
      <c r="C5" s="20">
        <v>128</v>
      </c>
      <c r="D5" s="21">
        <v>64</v>
      </c>
      <c r="E5" s="28">
        <v>59</v>
      </c>
      <c r="F5" s="22">
        <v>96</v>
      </c>
      <c r="G5" s="23">
        <f t="shared" si="0"/>
        <v>64</v>
      </c>
      <c r="H5" s="24">
        <f t="shared" si="1"/>
        <v>160</v>
      </c>
      <c r="I5" s="22">
        <v>172</v>
      </c>
      <c r="J5" s="23">
        <f t="shared" si="2"/>
        <v>64</v>
      </c>
      <c r="K5" s="24">
        <f t="shared" si="3"/>
        <v>236</v>
      </c>
      <c r="L5" s="27">
        <f t="shared" si="4"/>
        <v>396</v>
      </c>
      <c r="M5" s="22">
        <v>177</v>
      </c>
      <c r="N5" s="23">
        <f t="shared" si="5"/>
        <v>64</v>
      </c>
      <c r="O5" s="24">
        <f t="shared" si="6"/>
        <v>241</v>
      </c>
      <c r="P5" s="27">
        <f t="shared" si="7"/>
        <v>637</v>
      </c>
      <c r="Q5" s="22">
        <v>161</v>
      </c>
      <c r="R5" s="23">
        <f t="shared" si="8"/>
        <v>64</v>
      </c>
      <c r="S5" s="24">
        <f t="shared" si="9"/>
        <v>225</v>
      </c>
      <c r="T5" s="27">
        <f t="shared" si="10"/>
        <v>862</v>
      </c>
      <c r="U5" s="22">
        <v>233</v>
      </c>
      <c r="V5" s="23">
        <f t="shared" si="11"/>
        <v>64</v>
      </c>
      <c r="W5" s="24">
        <f t="shared" si="12"/>
        <v>297</v>
      </c>
      <c r="X5" s="27">
        <f t="shared" si="13"/>
        <v>1159</v>
      </c>
      <c r="Y5" s="22">
        <v>156</v>
      </c>
      <c r="Z5" s="23">
        <f t="shared" si="14"/>
        <v>64</v>
      </c>
      <c r="AA5" s="24">
        <f t="shared" si="15"/>
        <v>220</v>
      </c>
      <c r="AB5" s="25">
        <f t="shared" si="16"/>
        <v>1379</v>
      </c>
      <c r="AC5" s="26">
        <f aca="true" t="shared" si="17" ref="AC5:AC15">AVERAGE(F5,I5,M5,Q5,U5,Y5)</f>
        <v>165.83333333333334</v>
      </c>
    </row>
    <row r="6" spans="1:29" ht="12.75">
      <c r="A6" s="19">
        <v>3</v>
      </c>
      <c r="B6" s="20" t="s">
        <v>121</v>
      </c>
      <c r="C6" s="20">
        <v>136</v>
      </c>
      <c r="D6" s="21">
        <v>57</v>
      </c>
      <c r="E6" s="28">
        <v>54</v>
      </c>
      <c r="F6" s="22">
        <v>183</v>
      </c>
      <c r="G6" s="23">
        <f t="shared" si="0"/>
        <v>57</v>
      </c>
      <c r="H6" s="24">
        <f t="shared" si="1"/>
        <v>240</v>
      </c>
      <c r="I6" s="22">
        <v>169</v>
      </c>
      <c r="J6" s="23">
        <f t="shared" si="2"/>
        <v>57</v>
      </c>
      <c r="K6" s="24">
        <f t="shared" si="3"/>
        <v>226</v>
      </c>
      <c r="L6" s="27">
        <f t="shared" si="4"/>
        <v>466</v>
      </c>
      <c r="M6" s="22">
        <v>182</v>
      </c>
      <c r="N6" s="23">
        <f t="shared" si="5"/>
        <v>57</v>
      </c>
      <c r="O6" s="24">
        <f t="shared" si="6"/>
        <v>239</v>
      </c>
      <c r="P6" s="27">
        <f t="shared" si="7"/>
        <v>705</v>
      </c>
      <c r="Q6" s="22">
        <v>155</v>
      </c>
      <c r="R6" s="23">
        <f t="shared" si="8"/>
        <v>57</v>
      </c>
      <c r="S6" s="24">
        <f t="shared" si="9"/>
        <v>212</v>
      </c>
      <c r="T6" s="27">
        <f t="shared" si="10"/>
        <v>917</v>
      </c>
      <c r="U6" s="22">
        <v>160</v>
      </c>
      <c r="V6" s="23">
        <f t="shared" si="11"/>
        <v>57</v>
      </c>
      <c r="W6" s="24">
        <f t="shared" si="12"/>
        <v>217</v>
      </c>
      <c r="X6" s="27">
        <f t="shared" si="13"/>
        <v>1134</v>
      </c>
      <c r="Y6" s="22">
        <v>175</v>
      </c>
      <c r="Z6" s="23">
        <f t="shared" si="14"/>
        <v>57</v>
      </c>
      <c r="AA6" s="24">
        <f t="shared" si="15"/>
        <v>232</v>
      </c>
      <c r="AB6" s="25">
        <f t="shared" si="16"/>
        <v>1366</v>
      </c>
      <c r="AC6" s="26">
        <f t="shared" si="17"/>
        <v>170.66666666666666</v>
      </c>
    </row>
    <row r="7" spans="1:29" ht="12.75">
      <c r="A7" s="19">
        <v>4</v>
      </c>
      <c r="B7" s="20" t="s">
        <v>127</v>
      </c>
      <c r="C7" s="20">
        <v>159</v>
      </c>
      <c r="D7" s="21">
        <v>36</v>
      </c>
      <c r="E7" s="28">
        <v>49</v>
      </c>
      <c r="F7" s="22">
        <v>145</v>
      </c>
      <c r="G7" s="23">
        <f t="shared" si="0"/>
        <v>36</v>
      </c>
      <c r="H7" s="24">
        <f t="shared" si="1"/>
        <v>181</v>
      </c>
      <c r="I7" s="22">
        <v>226</v>
      </c>
      <c r="J7" s="23">
        <f t="shared" si="2"/>
        <v>36</v>
      </c>
      <c r="K7" s="24">
        <f t="shared" si="3"/>
        <v>262</v>
      </c>
      <c r="L7" s="27">
        <f t="shared" si="4"/>
        <v>443</v>
      </c>
      <c r="M7" s="22">
        <v>225</v>
      </c>
      <c r="N7" s="23">
        <f t="shared" si="5"/>
        <v>36</v>
      </c>
      <c r="O7" s="24">
        <f t="shared" si="6"/>
        <v>261</v>
      </c>
      <c r="P7" s="27">
        <f t="shared" si="7"/>
        <v>704</v>
      </c>
      <c r="Q7" s="22">
        <v>180</v>
      </c>
      <c r="R7" s="23">
        <f t="shared" si="8"/>
        <v>36</v>
      </c>
      <c r="S7" s="24">
        <f t="shared" si="9"/>
        <v>216</v>
      </c>
      <c r="T7" s="27">
        <f t="shared" si="10"/>
        <v>920</v>
      </c>
      <c r="U7" s="22">
        <v>154</v>
      </c>
      <c r="V7" s="23">
        <f t="shared" si="11"/>
        <v>36</v>
      </c>
      <c r="W7" s="24">
        <f t="shared" si="12"/>
        <v>190</v>
      </c>
      <c r="X7" s="27">
        <f t="shared" si="13"/>
        <v>1110</v>
      </c>
      <c r="Y7" s="22">
        <v>192</v>
      </c>
      <c r="Z7" s="23">
        <f t="shared" si="14"/>
        <v>36</v>
      </c>
      <c r="AA7" s="24">
        <f t="shared" si="15"/>
        <v>228</v>
      </c>
      <c r="AB7" s="25">
        <f t="shared" si="16"/>
        <v>1338</v>
      </c>
      <c r="AC7" s="26">
        <f t="shared" si="17"/>
        <v>187</v>
      </c>
    </row>
    <row r="8" spans="1:29" ht="12.75">
      <c r="A8" s="19">
        <v>5</v>
      </c>
      <c r="B8" s="20" t="s">
        <v>135</v>
      </c>
      <c r="C8" s="20">
        <v>174</v>
      </c>
      <c r="D8" s="21">
        <v>23</v>
      </c>
      <c r="E8" s="28">
        <v>49</v>
      </c>
      <c r="F8" s="22">
        <v>158</v>
      </c>
      <c r="G8" s="23">
        <f t="shared" si="0"/>
        <v>23</v>
      </c>
      <c r="H8" s="24">
        <f t="shared" si="1"/>
        <v>181</v>
      </c>
      <c r="I8" s="22">
        <v>199</v>
      </c>
      <c r="J8" s="23">
        <f t="shared" si="2"/>
        <v>23</v>
      </c>
      <c r="K8" s="24">
        <f t="shared" si="3"/>
        <v>222</v>
      </c>
      <c r="L8" s="27">
        <f t="shared" si="4"/>
        <v>403</v>
      </c>
      <c r="M8" s="22">
        <v>246</v>
      </c>
      <c r="N8" s="23">
        <f t="shared" si="5"/>
        <v>23</v>
      </c>
      <c r="O8" s="24">
        <f t="shared" si="6"/>
        <v>269</v>
      </c>
      <c r="P8" s="27">
        <f t="shared" si="7"/>
        <v>672</v>
      </c>
      <c r="Q8" s="22">
        <v>188</v>
      </c>
      <c r="R8" s="23">
        <f t="shared" si="8"/>
        <v>23</v>
      </c>
      <c r="S8" s="24">
        <f t="shared" si="9"/>
        <v>211</v>
      </c>
      <c r="T8" s="27">
        <f t="shared" si="10"/>
        <v>883</v>
      </c>
      <c r="U8" s="22">
        <v>198</v>
      </c>
      <c r="V8" s="23">
        <f t="shared" si="11"/>
        <v>23</v>
      </c>
      <c r="W8" s="24">
        <f t="shared" si="12"/>
        <v>221</v>
      </c>
      <c r="X8" s="27">
        <f t="shared" si="13"/>
        <v>1104</v>
      </c>
      <c r="Y8" s="22">
        <v>193</v>
      </c>
      <c r="Z8" s="23">
        <f t="shared" si="14"/>
        <v>23</v>
      </c>
      <c r="AA8" s="24">
        <f t="shared" si="15"/>
        <v>216</v>
      </c>
      <c r="AB8" s="25">
        <f t="shared" si="16"/>
        <v>1320</v>
      </c>
      <c r="AC8" s="26">
        <f t="shared" si="17"/>
        <v>197</v>
      </c>
    </row>
    <row r="9" spans="1:29" ht="12.75">
      <c r="A9" s="19">
        <v>6</v>
      </c>
      <c r="B9" s="20" t="s">
        <v>128</v>
      </c>
      <c r="C9" s="20">
        <v>133</v>
      </c>
      <c r="D9" s="21">
        <v>60</v>
      </c>
      <c r="E9" s="28">
        <v>67</v>
      </c>
      <c r="F9" s="22">
        <v>137</v>
      </c>
      <c r="G9" s="23">
        <f t="shared" si="0"/>
        <v>60</v>
      </c>
      <c r="H9" s="24">
        <f t="shared" si="1"/>
        <v>197</v>
      </c>
      <c r="I9" s="22">
        <v>157</v>
      </c>
      <c r="J9" s="23">
        <f t="shared" si="2"/>
        <v>60</v>
      </c>
      <c r="K9" s="24">
        <f t="shared" si="3"/>
        <v>217</v>
      </c>
      <c r="L9" s="27">
        <f t="shared" si="4"/>
        <v>414</v>
      </c>
      <c r="M9" s="22">
        <v>183</v>
      </c>
      <c r="N9" s="23">
        <f t="shared" si="5"/>
        <v>60</v>
      </c>
      <c r="O9" s="24">
        <f t="shared" si="6"/>
        <v>243</v>
      </c>
      <c r="P9" s="27">
        <f t="shared" si="7"/>
        <v>657</v>
      </c>
      <c r="Q9" s="22">
        <v>188</v>
      </c>
      <c r="R9" s="23">
        <f t="shared" si="8"/>
        <v>60</v>
      </c>
      <c r="S9" s="24">
        <f t="shared" si="9"/>
        <v>248</v>
      </c>
      <c r="T9" s="27">
        <f t="shared" si="10"/>
        <v>905</v>
      </c>
      <c r="U9" s="22">
        <v>157</v>
      </c>
      <c r="V9" s="23">
        <f t="shared" si="11"/>
        <v>60</v>
      </c>
      <c r="W9" s="24">
        <f t="shared" si="12"/>
        <v>217</v>
      </c>
      <c r="X9" s="27">
        <f t="shared" si="13"/>
        <v>1122</v>
      </c>
      <c r="Y9" s="22">
        <v>137</v>
      </c>
      <c r="Z9" s="23">
        <f t="shared" si="14"/>
        <v>60</v>
      </c>
      <c r="AA9" s="24">
        <f t="shared" si="15"/>
        <v>197</v>
      </c>
      <c r="AB9" s="25">
        <f t="shared" si="16"/>
        <v>1319</v>
      </c>
      <c r="AC9" s="26">
        <f t="shared" si="17"/>
        <v>159.83333333333334</v>
      </c>
    </row>
    <row r="10" spans="1:29" ht="12.75">
      <c r="A10" s="19">
        <v>7</v>
      </c>
      <c r="B10" s="20" t="s">
        <v>114</v>
      </c>
      <c r="C10" s="20">
        <v>171</v>
      </c>
      <c r="D10" s="21">
        <v>26</v>
      </c>
      <c r="E10" s="28">
        <v>40</v>
      </c>
      <c r="F10" s="22">
        <v>145</v>
      </c>
      <c r="G10" s="23">
        <f>D10</f>
        <v>26</v>
      </c>
      <c r="H10" s="24">
        <f>SUM(F10:G10)</f>
        <v>171</v>
      </c>
      <c r="I10" s="22">
        <v>175</v>
      </c>
      <c r="J10" s="23">
        <f>D10</f>
        <v>26</v>
      </c>
      <c r="K10" s="24">
        <f>SUM(I10:J10)</f>
        <v>201</v>
      </c>
      <c r="L10" s="27">
        <f>H10+K10</f>
        <v>372</v>
      </c>
      <c r="M10" s="22">
        <v>213</v>
      </c>
      <c r="N10" s="23">
        <f>D10</f>
        <v>26</v>
      </c>
      <c r="O10" s="24">
        <f>SUM(M10:N10)</f>
        <v>239</v>
      </c>
      <c r="P10" s="27">
        <f>L10+O10</f>
        <v>611</v>
      </c>
      <c r="Q10" s="22">
        <v>245</v>
      </c>
      <c r="R10" s="23">
        <f>D10</f>
        <v>26</v>
      </c>
      <c r="S10" s="24">
        <f>SUM(Q10:R10)</f>
        <v>271</v>
      </c>
      <c r="T10" s="27">
        <f>P10+S10</f>
        <v>882</v>
      </c>
      <c r="U10" s="22">
        <v>176</v>
      </c>
      <c r="V10" s="23">
        <f>D10</f>
        <v>26</v>
      </c>
      <c r="W10" s="24">
        <f>SUM(U10:V10)</f>
        <v>202</v>
      </c>
      <c r="X10" s="27">
        <f>T10+W10</f>
        <v>1084</v>
      </c>
      <c r="Y10" s="22">
        <v>201</v>
      </c>
      <c r="Z10" s="23">
        <f>D10</f>
        <v>26</v>
      </c>
      <c r="AA10" s="24">
        <f>SUM(Y10:Z10)</f>
        <v>227</v>
      </c>
      <c r="AB10" s="25">
        <f>H10+K10+O10+S10+W10+AA10</f>
        <v>1311</v>
      </c>
      <c r="AC10" s="26">
        <f t="shared" si="17"/>
        <v>192.5</v>
      </c>
    </row>
    <row r="11" spans="1:29" ht="12.75">
      <c r="A11" s="19">
        <v>8</v>
      </c>
      <c r="B11" s="20" t="s">
        <v>111</v>
      </c>
      <c r="C11" s="20">
        <v>166</v>
      </c>
      <c r="D11" s="21">
        <v>30</v>
      </c>
      <c r="E11" s="28">
        <v>42</v>
      </c>
      <c r="F11" s="22">
        <v>178</v>
      </c>
      <c r="G11" s="23">
        <f>D11</f>
        <v>30</v>
      </c>
      <c r="H11" s="24">
        <f>SUM(F11:G11)</f>
        <v>208</v>
      </c>
      <c r="I11" s="22">
        <v>166</v>
      </c>
      <c r="J11" s="23">
        <f>D11</f>
        <v>30</v>
      </c>
      <c r="K11" s="24">
        <f>SUM(I11:J11)</f>
        <v>196</v>
      </c>
      <c r="L11" s="27">
        <f>H11+K11</f>
        <v>404</v>
      </c>
      <c r="M11" s="22">
        <v>185</v>
      </c>
      <c r="N11" s="23">
        <f>D11</f>
        <v>30</v>
      </c>
      <c r="O11" s="24">
        <f>SUM(M11:N11)</f>
        <v>215</v>
      </c>
      <c r="P11" s="27">
        <f>L11+O11</f>
        <v>619</v>
      </c>
      <c r="Q11" s="22">
        <v>138</v>
      </c>
      <c r="R11" s="23">
        <f>D11</f>
        <v>30</v>
      </c>
      <c r="S11" s="24">
        <f>SUM(Q11:R11)</f>
        <v>168</v>
      </c>
      <c r="T11" s="27">
        <f>P11+S11</f>
        <v>787</v>
      </c>
      <c r="U11" s="22">
        <v>200</v>
      </c>
      <c r="V11" s="23">
        <f>D11</f>
        <v>30</v>
      </c>
      <c r="W11" s="24">
        <f>SUM(U11:V11)</f>
        <v>230</v>
      </c>
      <c r="X11" s="27">
        <f>T11+W11</f>
        <v>1017</v>
      </c>
      <c r="Y11" s="22">
        <v>245</v>
      </c>
      <c r="Z11" s="23">
        <f>D11</f>
        <v>30</v>
      </c>
      <c r="AA11" s="24">
        <f>SUM(Y11:Z11)</f>
        <v>275</v>
      </c>
      <c r="AB11" s="25">
        <f>H11+K11+O11+S11+W11+AA11</f>
        <v>1292</v>
      </c>
      <c r="AC11" s="26">
        <f t="shared" si="17"/>
        <v>185.33333333333334</v>
      </c>
    </row>
    <row r="12" spans="1:29" ht="12.75">
      <c r="A12" s="19">
        <v>9</v>
      </c>
      <c r="B12" s="20" t="s">
        <v>120</v>
      </c>
      <c r="C12" s="20">
        <v>160</v>
      </c>
      <c r="D12" s="21">
        <v>36</v>
      </c>
      <c r="E12" s="28">
        <v>68</v>
      </c>
      <c r="F12" s="22">
        <v>119</v>
      </c>
      <c r="G12" s="23">
        <f>D12</f>
        <v>36</v>
      </c>
      <c r="H12" s="24">
        <f>SUM(F12:G12)</f>
        <v>155</v>
      </c>
      <c r="I12" s="22">
        <v>235</v>
      </c>
      <c r="J12" s="23">
        <f>D12</f>
        <v>36</v>
      </c>
      <c r="K12" s="24">
        <f>SUM(I12:J12)</f>
        <v>271</v>
      </c>
      <c r="L12" s="27">
        <f>H12+K12</f>
        <v>426</v>
      </c>
      <c r="M12" s="22">
        <v>167</v>
      </c>
      <c r="N12" s="23">
        <f>D12</f>
        <v>36</v>
      </c>
      <c r="O12" s="24">
        <f>SUM(M12:N12)</f>
        <v>203</v>
      </c>
      <c r="P12" s="27">
        <f>L12+O12</f>
        <v>629</v>
      </c>
      <c r="Q12" s="22">
        <v>188</v>
      </c>
      <c r="R12" s="23">
        <f>D12</f>
        <v>36</v>
      </c>
      <c r="S12" s="24">
        <f>SUM(Q12:R12)</f>
        <v>224</v>
      </c>
      <c r="T12" s="27">
        <f>P12+S12</f>
        <v>853</v>
      </c>
      <c r="U12" s="22">
        <v>158</v>
      </c>
      <c r="V12" s="23">
        <f>D12</f>
        <v>36</v>
      </c>
      <c r="W12" s="24">
        <f>SUM(U12:V12)</f>
        <v>194</v>
      </c>
      <c r="X12" s="27">
        <f>T12+W12</f>
        <v>1047</v>
      </c>
      <c r="Y12" s="22">
        <v>191</v>
      </c>
      <c r="Z12" s="23">
        <f>D12</f>
        <v>36</v>
      </c>
      <c r="AA12" s="24">
        <f>SUM(Y12:Z12)</f>
        <v>227</v>
      </c>
      <c r="AB12" s="25">
        <f>H12+K12+O12+S12+W12+AA12</f>
        <v>1274</v>
      </c>
      <c r="AC12" s="26">
        <f t="shared" si="17"/>
        <v>176.33333333333334</v>
      </c>
    </row>
    <row r="13" spans="1:29" ht="12.75">
      <c r="A13" s="19">
        <v>10</v>
      </c>
      <c r="B13" s="20" t="s">
        <v>136</v>
      </c>
      <c r="C13" s="20">
        <v>177</v>
      </c>
      <c r="D13" s="21">
        <v>20</v>
      </c>
      <c r="E13" s="28">
        <v>41</v>
      </c>
      <c r="F13" s="22">
        <v>129</v>
      </c>
      <c r="G13" s="23">
        <f t="shared" si="0"/>
        <v>20</v>
      </c>
      <c r="H13" s="24">
        <f t="shared" si="1"/>
        <v>149</v>
      </c>
      <c r="I13" s="22">
        <v>175</v>
      </c>
      <c r="J13" s="23">
        <f t="shared" si="2"/>
        <v>20</v>
      </c>
      <c r="K13" s="24">
        <f t="shared" si="3"/>
        <v>195</v>
      </c>
      <c r="L13" s="27">
        <f t="shared" si="4"/>
        <v>344</v>
      </c>
      <c r="M13" s="22">
        <v>185</v>
      </c>
      <c r="N13" s="23">
        <f t="shared" si="5"/>
        <v>20</v>
      </c>
      <c r="O13" s="24">
        <f t="shared" si="6"/>
        <v>205</v>
      </c>
      <c r="P13" s="27">
        <f t="shared" si="7"/>
        <v>549</v>
      </c>
      <c r="Q13" s="22">
        <v>188</v>
      </c>
      <c r="R13" s="23">
        <f t="shared" si="8"/>
        <v>20</v>
      </c>
      <c r="S13" s="24">
        <f t="shared" si="9"/>
        <v>208</v>
      </c>
      <c r="T13" s="27">
        <f t="shared" si="10"/>
        <v>757</v>
      </c>
      <c r="U13" s="22">
        <v>243</v>
      </c>
      <c r="V13" s="23">
        <f t="shared" si="11"/>
        <v>20</v>
      </c>
      <c r="W13" s="24">
        <f t="shared" si="12"/>
        <v>263</v>
      </c>
      <c r="X13" s="27">
        <f t="shared" si="13"/>
        <v>1020</v>
      </c>
      <c r="Y13" s="22">
        <v>213</v>
      </c>
      <c r="Z13" s="23">
        <f t="shared" si="14"/>
        <v>20</v>
      </c>
      <c r="AA13" s="24">
        <f t="shared" si="15"/>
        <v>233</v>
      </c>
      <c r="AB13" s="25">
        <f t="shared" si="16"/>
        <v>1253</v>
      </c>
      <c r="AC13" s="26">
        <f t="shared" si="17"/>
        <v>188.83333333333334</v>
      </c>
    </row>
    <row r="14" spans="1:29" ht="12.75">
      <c r="A14" s="19">
        <v>11</v>
      </c>
      <c r="B14" s="20" t="s">
        <v>118</v>
      </c>
      <c r="C14" s="20">
        <v>168</v>
      </c>
      <c r="D14" s="21">
        <v>28</v>
      </c>
      <c r="E14" s="28">
        <v>52</v>
      </c>
      <c r="F14" s="22">
        <v>211</v>
      </c>
      <c r="G14" s="23">
        <f t="shared" si="0"/>
        <v>28</v>
      </c>
      <c r="H14" s="24">
        <f t="shared" si="1"/>
        <v>239</v>
      </c>
      <c r="I14" s="22">
        <v>159</v>
      </c>
      <c r="J14" s="23">
        <f t="shared" si="2"/>
        <v>28</v>
      </c>
      <c r="K14" s="24">
        <f t="shared" si="3"/>
        <v>187</v>
      </c>
      <c r="L14" s="27">
        <f t="shared" si="4"/>
        <v>426</v>
      </c>
      <c r="M14" s="22">
        <v>151</v>
      </c>
      <c r="N14" s="23">
        <f t="shared" si="5"/>
        <v>28</v>
      </c>
      <c r="O14" s="24">
        <f t="shared" si="6"/>
        <v>179</v>
      </c>
      <c r="P14" s="27">
        <f t="shared" si="7"/>
        <v>605</v>
      </c>
      <c r="Q14" s="22">
        <v>171</v>
      </c>
      <c r="R14" s="23">
        <f t="shared" si="8"/>
        <v>28</v>
      </c>
      <c r="S14" s="24">
        <f t="shared" si="9"/>
        <v>199</v>
      </c>
      <c r="T14" s="27">
        <f t="shared" si="10"/>
        <v>804</v>
      </c>
      <c r="U14" s="22">
        <v>204</v>
      </c>
      <c r="V14" s="23">
        <f t="shared" si="11"/>
        <v>28</v>
      </c>
      <c r="W14" s="24">
        <f t="shared" si="12"/>
        <v>232</v>
      </c>
      <c r="X14" s="27">
        <f t="shared" si="13"/>
        <v>1036</v>
      </c>
      <c r="Y14" s="22">
        <v>175</v>
      </c>
      <c r="Z14" s="23">
        <f t="shared" si="14"/>
        <v>28</v>
      </c>
      <c r="AA14" s="24">
        <f t="shared" si="15"/>
        <v>203</v>
      </c>
      <c r="AB14" s="25">
        <f t="shared" si="16"/>
        <v>1239</v>
      </c>
      <c r="AC14" s="26">
        <f t="shared" si="17"/>
        <v>178.5</v>
      </c>
    </row>
    <row r="15" spans="1:29" ht="12.75">
      <c r="A15" s="19">
        <v>12</v>
      </c>
      <c r="B15" s="20" t="s">
        <v>123</v>
      </c>
      <c r="C15" s="20">
        <v>182</v>
      </c>
      <c r="D15" s="21">
        <v>16</v>
      </c>
      <c r="E15" s="28">
        <v>47</v>
      </c>
      <c r="F15" s="22">
        <v>131</v>
      </c>
      <c r="G15" s="23">
        <f t="shared" si="0"/>
        <v>16</v>
      </c>
      <c r="H15" s="24">
        <f t="shared" si="1"/>
        <v>147</v>
      </c>
      <c r="I15" s="22">
        <v>211</v>
      </c>
      <c r="J15" s="23">
        <f t="shared" si="2"/>
        <v>16</v>
      </c>
      <c r="K15" s="24">
        <f t="shared" si="3"/>
        <v>227</v>
      </c>
      <c r="L15" s="27">
        <f t="shared" si="4"/>
        <v>374</v>
      </c>
      <c r="M15" s="22">
        <v>183</v>
      </c>
      <c r="N15" s="23">
        <f t="shared" si="5"/>
        <v>16</v>
      </c>
      <c r="O15" s="24">
        <f t="shared" si="6"/>
        <v>199</v>
      </c>
      <c r="P15" s="27">
        <f t="shared" si="7"/>
        <v>573</v>
      </c>
      <c r="Q15" s="22">
        <v>201</v>
      </c>
      <c r="R15" s="23">
        <f t="shared" si="8"/>
        <v>16</v>
      </c>
      <c r="S15" s="24">
        <f t="shared" si="9"/>
        <v>217</v>
      </c>
      <c r="T15" s="27">
        <f t="shared" si="10"/>
        <v>790</v>
      </c>
      <c r="U15" s="22">
        <v>235</v>
      </c>
      <c r="V15" s="23">
        <f t="shared" si="11"/>
        <v>16</v>
      </c>
      <c r="W15" s="24">
        <f t="shared" si="12"/>
        <v>251</v>
      </c>
      <c r="X15" s="27">
        <f t="shared" si="13"/>
        <v>1041</v>
      </c>
      <c r="Y15" s="22">
        <v>174</v>
      </c>
      <c r="Z15" s="23">
        <f t="shared" si="14"/>
        <v>16</v>
      </c>
      <c r="AA15" s="24">
        <f t="shared" si="15"/>
        <v>190</v>
      </c>
      <c r="AB15" s="25">
        <f t="shared" si="16"/>
        <v>1231</v>
      </c>
      <c r="AC15" s="26">
        <f t="shared" si="17"/>
        <v>189.16666666666666</v>
      </c>
    </row>
    <row r="16" spans="1:29" ht="12.75">
      <c r="A16" s="19">
        <v>13</v>
      </c>
      <c r="B16" s="20" t="s">
        <v>116</v>
      </c>
      <c r="C16" s="20">
        <v>174</v>
      </c>
      <c r="D16" s="21">
        <v>23</v>
      </c>
      <c r="E16" s="28">
        <v>44</v>
      </c>
      <c r="F16" s="22">
        <v>192</v>
      </c>
      <c r="G16" s="23">
        <f t="shared" si="0"/>
        <v>23</v>
      </c>
      <c r="H16" s="24">
        <f t="shared" si="1"/>
        <v>215</v>
      </c>
      <c r="I16" s="22">
        <v>183</v>
      </c>
      <c r="J16" s="23">
        <f t="shared" si="2"/>
        <v>23</v>
      </c>
      <c r="K16" s="24">
        <f t="shared" si="3"/>
        <v>206</v>
      </c>
      <c r="L16" s="27">
        <f t="shared" si="4"/>
        <v>421</v>
      </c>
      <c r="M16" s="22">
        <v>212</v>
      </c>
      <c r="N16" s="23">
        <f t="shared" si="5"/>
        <v>23</v>
      </c>
      <c r="O16" s="24">
        <f t="shared" si="6"/>
        <v>235</v>
      </c>
      <c r="P16" s="27">
        <f t="shared" si="7"/>
        <v>656</v>
      </c>
      <c r="Q16" s="22">
        <v>162</v>
      </c>
      <c r="R16" s="23">
        <f t="shared" si="8"/>
        <v>23</v>
      </c>
      <c r="S16" s="24">
        <f t="shared" si="9"/>
        <v>185</v>
      </c>
      <c r="T16" s="27">
        <f t="shared" si="10"/>
        <v>841</v>
      </c>
      <c r="U16" s="22">
        <v>181</v>
      </c>
      <c r="V16" s="23">
        <f t="shared" si="11"/>
        <v>23</v>
      </c>
      <c r="W16" s="24">
        <f t="shared" si="12"/>
        <v>204</v>
      </c>
      <c r="X16" s="27">
        <f t="shared" si="13"/>
        <v>1045</v>
      </c>
      <c r="Y16" s="22">
        <v>147</v>
      </c>
      <c r="Z16" s="23">
        <f t="shared" si="14"/>
        <v>23</v>
      </c>
      <c r="AA16" s="24">
        <f t="shared" si="15"/>
        <v>170</v>
      </c>
      <c r="AB16" s="25">
        <f t="shared" si="16"/>
        <v>1215</v>
      </c>
      <c r="AC16" s="26">
        <f aca="true" t="shared" si="18" ref="AC16:AC23">AVERAGE(F16,I16,M16,Q16,U16,Y16)</f>
        <v>179.5</v>
      </c>
    </row>
    <row r="17" spans="1:29" ht="12.75">
      <c r="A17" s="19">
        <v>14</v>
      </c>
      <c r="B17" s="20" t="s">
        <v>113</v>
      </c>
      <c r="C17" s="20">
        <v>162</v>
      </c>
      <c r="D17" s="21">
        <v>34</v>
      </c>
      <c r="E17" s="28">
        <v>53</v>
      </c>
      <c r="F17" s="22">
        <v>166</v>
      </c>
      <c r="G17" s="23">
        <f t="shared" si="0"/>
        <v>34</v>
      </c>
      <c r="H17" s="24">
        <f t="shared" si="1"/>
        <v>200</v>
      </c>
      <c r="I17" s="22">
        <v>158</v>
      </c>
      <c r="J17" s="23">
        <f t="shared" si="2"/>
        <v>34</v>
      </c>
      <c r="K17" s="24">
        <f t="shared" si="3"/>
        <v>192</v>
      </c>
      <c r="L17" s="27">
        <f t="shared" si="4"/>
        <v>392</v>
      </c>
      <c r="M17" s="22">
        <v>178</v>
      </c>
      <c r="N17" s="23">
        <f t="shared" si="5"/>
        <v>34</v>
      </c>
      <c r="O17" s="24">
        <f t="shared" si="6"/>
        <v>212</v>
      </c>
      <c r="P17" s="27">
        <f t="shared" si="7"/>
        <v>604</v>
      </c>
      <c r="Q17" s="22">
        <v>156</v>
      </c>
      <c r="R17" s="23">
        <f t="shared" si="8"/>
        <v>34</v>
      </c>
      <c r="S17" s="24">
        <f t="shared" si="9"/>
        <v>190</v>
      </c>
      <c r="T17" s="27">
        <f t="shared" si="10"/>
        <v>794</v>
      </c>
      <c r="U17" s="22">
        <v>157</v>
      </c>
      <c r="V17" s="23">
        <f t="shared" si="11"/>
        <v>34</v>
      </c>
      <c r="W17" s="24">
        <f t="shared" si="12"/>
        <v>191</v>
      </c>
      <c r="X17" s="27">
        <f t="shared" si="13"/>
        <v>985</v>
      </c>
      <c r="Y17" s="22">
        <v>161</v>
      </c>
      <c r="Z17" s="23">
        <f t="shared" si="14"/>
        <v>34</v>
      </c>
      <c r="AA17" s="24">
        <f t="shared" si="15"/>
        <v>195</v>
      </c>
      <c r="AB17" s="25">
        <f t="shared" si="16"/>
        <v>1180</v>
      </c>
      <c r="AC17" s="26">
        <f t="shared" si="18"/>
        <v>162.66666666666666</v>
      </c>
    </row>
    <row r="18" spans="1:29" ht="12.75">
      <c r="A18" s="19">
        <v>15</v>
      </c>
      <c r="B18" s="20" t="s">
        <v>125</v>
      </c>
      <c r="C18" s="20">
        <v>158</v>
      </c>
      <c r="D18" s="21">
        <v>37</v>
      </c>
      <c r="E18" s="28">
        <v>64</v>
      </c>
      <c r="F18" s="22">
        <v>116</v>
      </c>
      <c r="G18" s="23">
        <f t="shared" si="0"/>
        <v>37</v>
      </c>
      <c r="H18" s="24">
        <f t="shared" si="1"/>
        <v>153</v>
      </c>
      <c r="I18" s="22">
        <v>111</v>
      </c>
      <c r="J18" s="23">
        <f t="shared" si="2"/>
        <v>37</v>
      </c>
      <c r="K18" s="24">
        <f t="shared" si="3"/>
        <v>148</v>
      </c>
      <c r="L18" s="27">
        <f t="shared" si="4"/>
        <v>301</v>
      </c>
      <c r="M18" s="22">
        <v>185</v>
      </c>
      <c r="N18" s="23">
        <f t="shared" si="5"/>
        <v>37</v>
      </c>
      <c r="O18" s="24">
        <f t="shared" si="6"/>
        <v>222</v>
      </c>
      <c r="P18" s="27">
        <f t="shared" si="7"/>
        <v>523</v>
      </c>
      <c r="Q18" s="22">
        <v>192</v>
      </c>
      <c r="R18" s="23">
        <f t="shared" si="8"/>
        <v>37</v>
      </c>
      <c r="S18" s="24">
        <f t="shared" si="9"/>
        <v>229</v>
      </c>
      <c r="T18" s="27">
        <f t="shared" si="10"/>
        <v>752</v>
      </c>
      <c r="U18" s="22">
        <v>171</v>
      </c>
      <c r="V18" s="23">
        <f t="shared" si="11"/>
        <v>37</v>
      </c>
      <c r="W18" s="24">
        <f t="shared" si="12"/>
        <v>208</v>
      </c>
      <c r="X18" s="27">
        <f t="shared" si="13"/>
        <v>960</v>
      </c>
      <c r="Y18" s="22">
        <v>169</v>
      </c>
      <c r="Z18" s="23">
        <f t="shared" si="14"/>
        <v>37</v>
      </c>
      <c r="AA18" s="24">
        <f t="shared" si="15"/>
        <v>206</v>
      </c>
      <c r="AB18" s="25">
        <f t="shared" si="16"/>
        <v>1166</v>
      </c>
      <c r="AC18" s="26">
        <f t="shared" si="18"/>
        <v>157.33333333333334</v>
      </c>
    </row>
    <row r="19" spans="1:29" ht="12.75">
      <c r="A19" s="19">
        <v>16</v>
      </c>
      <c r="B19" s="20" t="s">
        <v>126</v>
      </c>
      <c r="C19" s="20">
        <v>155</v>
      </c>
      <c r="D19" s="21">
        <v>40</v>
      </c>
      <c r="E19" s="28">
        <v>43</v>
      </c>
      <c r="F19" s="22">
        <v>144</v>
      </c>
      <c r="G19" s="23">
        <f t="shared" si="0"/>
        <v>40</v>
      </c>
      <c r="H19" s="24">
        <f t="shared" si="1"/>
        <v>184</v>
      </c>
      <c r="I19" s="22">
        <v>136</v>
      </c>
      <c r="J19" s="23">
        <f t="shared" si="2"/>
        <v>40</v>
      </c>
      <c r="K19" s="24">
        <f t="shared" si="3"/>
        <v>176</v>
      </c>
      <c r="L19" s="27">
        <f t="shared" si="4"/>
        <v>360</v>
      </c>
      <c r="M19" s="22">
        <v>182</v>
      </c>
      <c r="N19" s="23">
        <f t="shared" si="5"/>
        <v>40</v>
      </c>
      <c r="O19" s="24">
        <f t="shared" si="6"/>
        <v>222</v>
      </c>
      <c r="P19" s="27">
        <f t="shared" si="7"/>
        <v>582</v>
      </c>
      <c r="Q19" s="22">
        <v>150</v>
      </c>
      <c r="R19" s="23">
        <f t="shared" si="8"/>
        <v>40</v>
      </c>
      <c r="S19" s="24">
        <f t="shared" si="9"/>
        <v>190</v>
      </c>
      <c r="T19" s="27">
        <f t="shared" si="10"/>
        <v>772</v>
      </c>
      <c r="U19" s="22">
        <v>170</v>
      </c>
      <c r="V19" s="23">
        <f t="shared" si="11"/>
        <v>40</v>
      </c>
      <c r="W19" s="24">
        <f t="shared" si="12"/>
        <v>210</v>
      </c>
      <c r="X19" s="27">
        <f t="shared" si="13"/>
        <v>982</v>
      </c>
      <c r="Y19" s="22">
        <v>126</v>
      </c>
      <c r="Z19" s="23">
        <f t="shared" si="14"/>
        <v>40</v>
      </c>
      <c r="AA19" s="24">
        <f t="shared" si="15"/>
        <v>166</v>
      </c>
      <c r="AB19" s="25">
        <f t="shared" si="16"/>
        <v>1148</v>
      </c>
      <c r="AC19" s="26">
        <f t="shared" si="18"/>
        <v>151.33333333333334</v>
      </c>
    </row>
    <row r="20" spans="1:29" ht="12.75">
      <c r="A20" s="19">
        <v>17</v>
      </c>
      <c r="B20" s="20" t="s">
        <v>124</v>
      </c>
      <c r="C20" s="20">
        <v>172</v>
      </c>
      <c r="D20" s="21">
        <v>25</v>
      </c>
      <c r="E20" s="28">
        <v>65</v>
      </c>
      <c r="F20" s="22">
        <v>148</v>
      </c>
      <c r="G20" s="23">
        <f t="shared" si="0"/>
        <v>25</v>
      </c>
      <c r="H20" s="24">
        <f t="shared" si="1"/>
        <v>173</v>
      </c>
      <c r="I20" s="22">
        <v>190</v>
      </c>
      <c r="J20" s="23">
        <f t="shared" si="2"/>
        <v>25</v>
      </c>
      <c r="K20" s="24">
        <f t="shared" si="3"/>
        <v>215</v>
      </c>
      <c r="L20" s="27">
        <f t="shared" si="4"/>
        <v>388</v>
      </c>
      <c r="M20" s="22">
        <v>144</v>
      </c>
      <c r="N20" s="23">
        <f t="shared" si="5"/>
        <v>25</v>
      </c>
      <c r="O20" s="24">
        <f t="shared" si="6"/>
        <v>169</v>
      </c>
      <c r="P20" s="27">
        <f t="shared" si="7"/>
        <v>557</v>
      </c>
      <c r="Q20" s="22">
        <v>166</v>
      </c>
      <c r="R20" s="23">
        <f t="shared" si="8"/>
        <v>25</v>
      </c>
      <c r="S20" s="24">
        <f t="shared" si="9"/>
        <v>191</v>
      </c>
      <c r="T20" s="27">
        <f t="shared" si="10"/>
        <v>748</v>
      </c>
      <c r="U20" s="22">
        <v>155</v>
      </c>
      <c r="V20" s="23">
        <f t="shared" si="11"/>
        <v>25</v>
      </c>
      <c r="W20" s="24">
        <f t="shared" si="12"/>
        <v>180</v>
      </c>
      <c r="X20" s="27">
        <f t="shared" si="13"/>
        <v>928</v>
      </c>
      <c r="Y20" s="22">
        <v>177</v>
      </c>
      <c r="Z20" s="23">
        <f t="shared" si="14"/>
        <v>25</v>
      </c>
      <c r="AA20" s="24">
        <f t="shared" si="15"/>
        <v>202</v>
      </c>
      <c r="AB20" s="25">
        <f t="shared" si="16"/>
        <v>1130</v>
      </c>
      <c r="AC20" s="26">
        <f t="shared" si="18"/>
        <v>163.33333333333334</v>
      </c>
    </row>
    <row r="21" spans="1:29" ht="12.75">
      <c r="A21" s="19">
        <v>18</v>
      </c>
      <c r="B21" s="20" t="s">
        <v>122</v>
      </c>
      <c r="C21" s="20">
        <v>131</v>
      </c>
      <c r="D21" s="21">
        <v>62</v>
      </c>
      <c r="E21" s="28">
        <v>55</v>
      </c>
      <c r="F21" s="22">
        <v>113</v>
      </c>
      <c r="G21" s="23">
        <f>D21</f>
        <v>62</v>
      </c>
      <c r="H21" s="24">
        <f>SUM(F21:G21)</f>
        <v>175</v>
      </c>
      <c r="I21" s="22">
        <v>117</v>
      </c>
      <c r="J21" s="23">
        <f>D21</f>
        <v>62</v>
      </c>
      <c r="K21" s="24">
        <f>SUM(I21:J21)</f>
        <v>179</v>
      </c>
      <c r="L21" s="27">
        <f>H21+K21</f>
        <v>354</v>
      </c>
      <c r="M21" s="22">
        <v>112</v>
      </c>
      <c r="N21" s="23">
        <f>D21</f>
        <v>62</v>
      </c>
      <c r="O21" s="24">
        <f>SUM(M21:N21)</f>
        <v>174</v>
      </c>
      <c r="P21" s="27">
        <f>L21+O21</f>
        <v>528</v>
      </c>
      <c r="Q21" s="22">
        <v>115</v>
      </c>
      <c r="R21" s="23">
        <f>D21</f>
        <v>62</v>
      </c>
      <c r="S21" s="24">
        <f>SUM(Q21:R21)</f>
        <v>177</v>
      </c>
      <c r="T21" s="27">
        <f>P21+S21</f>
        <v>705</v>
      </c>
      <c r="U21" s="22">
        <v>169</v>
      </c>
      <c r="V21" s="23">
        <f>D21</f>
        <v>62</v>
      </c>
      <c r="W21" s="24">
        <f>SUM(U21:V21)</f>
        <v>231</v>
      </c>
      <c r="X21" s="27">
        <f>T21+W21</f>
        <v>936</v>
      </c>
      <c r="Y21" s="22">
        <v>106</v>
      </c>
      <c r="Z21" s="23">
        <f>D21</f>
        <v>62</v>
      </c>
      <c r="AA21" s="24">
        <f>SUM(Y21:Z21)</f>
        <v>168</v>
      </c>
      <c r="AB21" s="25">
        <f>H21+K21+O21+S21+W21+AA21</f>
        <v>1104</v>
      </c>
      <c r="AC21" s="26">
        <f t="shared" si="18"/>
        <v>122</v>
      </c>
    </row>
    <row r="22" spans="1:29" ht="12.75">
      <c r="A22" s="19">
        <v>19</v>
      </c>
      <c r="B22" s="20" t="s">
        <v>119</v>
      </c>
      <c r="C22" s="20">
        <v>185</v>
      </c>
      <c r="D22" s="21">
        <v>13</v>
      </c>
      <c r="E22" s="28">
        <v>35</v>
      </c>
      <c r="F22" s="22">
        <v>176</v>
      </c>
      <c r="G22" s="23">
        <f t="shared" si="0"/>
        <v>13</v>
      </c>
      <c r="H22" s="24">
        <f t="shared" si="1"/>
        <v>189</v>
      </c>
      <c r="I22" s="22">
        <v>120</v>
      </c>
      <c r="J22" s="23">
        <f t="shared" si="2"/>
        <v>13</v>
      </c>
      <c r="K22" s="24">
        <f t="shared" si="3"/>
        <v>133</v>
      </c>
      <c r="L22" s="27">
        <f t="shared" si="4"/>
        <v>322</v>
      </c>
      <c r="M22" s="22">
        <v>134</v>
      </c>
      <c r="N22" s="23">
        <f t="shared" si="5"/>
        <v>13</v>
      </c>
      <c r="O22" s="24">
        <f t="shared" si="6"/>
        <v>147</v>
      </c>
      <c r="P22" s="27">
        <f t="shared" si="7"/>
        <v>469</v>
      </c>
      <c r="Q22" s="22">
        <v>208</v>
      </c>
      <c r="R22" s="23">
        <f t="shared" si="8"/>
        <v>13</v>
      </c>
      <c r="S22" s="24">
        <f t="shared" si="9"/>
        <v>221</v>
      </c>
      <c r="T22" s="27">
        <f t="shared" si="10"/>
        <v>690</v>
      </c>
      <c r="U22" s="22">
        <v>177</v>
      </c>
      <c r="V22" s="23">
        <f t="shared" si="11"/>
        <v>13</v>
      </c>
      <c r="W22" s="24">
        <f t="shared" si="12"/>
        <v>190</v>
      </c>
      <c r="X22" s="27">
        <f t="shared" si="13"/>
        <v>880</v>
      </c>
      <c r="Y22" s="22">
        <v>181</v>
      </c>
      <c r="Z22" s="23">
        <f t="shared" si="14"/>
        <v>13</v>
      </c>
      <c r="AA22" s="24">
        <f t="shared" si="15"/>
        <v>194</v>
      </c>
      <c r="AB22" s="25">
        <f t="shared" si="16"/>
        <v>1074</v>
      </c>
      <c r="AC22" s="26">
        <f t="shared" si="18"/>
        <v>166</v>
      </c>
    </row>
    <row r="23" spans="1:29" ht="12.75">
      <c r="A23" s="19">
        <v>20</v>
      </c>
      <c r="B23" s="20" t="s">
        <v>112</v>
      </c>
      <c r="C23" s="20">
        <v>176</v>
      </c>
      <c r="D23" s="21">
        <v>21</v>
      </c>
      <c r="E23" s="28">
        <v>39</v>
      </c>
      <c r="F23" s="22">
        <v>170</v>
      </c>
      <c r="G23" s="23">
        <f>D23</f>
        <v>21</v>
      </c>
      <c r="H23" s="24">
        <f>SUM(F23:G23)</f>
        <v>191</v>
      </c>
      <c r="I23" s="22">
        <v>129</v>
      </c>
      <c r="J23" s="23">
        <f>D23</f>
        <v>21</v>
      </c>
      <c r="K23" s="24">
        <f>SUM(I23:J23)</f>
        <v>150</v>
      </c>
      <c r="L23" s="27">
        <f>H23+K23</f>
        <v>341</v>
      </c>
      <c r="M23" s="22">
        <v>136</v>
      </c>
      <c r="N23" s="23">
        <f>D23</f>
        <v>21</v>
      </c>
      <c r="O23" s="24">
        <f>SUM(M23:N23)</f>
        <v>157</v>
      </c>
      <c r="P23" s="27">
        <f>L23+O23</f>
        <v>498</v>
      </c>
      <c r="Q23" s="22">
        <v>157</v>
      </c>
      <c r="R23" s="23">
        <f>D23</f>
        <v>21</v>
      </c>
      <c r="S23" s="24">
        <f>SUM(Q23:R23)</f>
        <v>178</v>
      </c>
      <c r="T23" s="27">
        <f>P23+S23</f>
        <v>676</v>
      </c>
      <c r="U23" s="22">
        <v>150</v>
      </c>
      <c r="V23" s="23">
        <f>D23</f>
        <v>21</v>
      </c>
      <c r="W23" s="24">
        <f>SUM(U23:V23)</f>
        <v>171</v>
      </c>
      <c r="X23" s="27">
        <f>T23+W23</f>
        <v>847</v>
      </c>
      <c r="Y23" s="22">
        <v>192</v>
      </c>
      <c r="Z23" s="23">
        <f>D23</f>
        <v>21</v>
      </c>
      <c r="AA23" s="24">
        <f>SUM(Y23:Z23)</f>
        <v>213</v>
      </c>
      <c r="AB23" s="25">
        <f>H23+K23+O23+S23+W23+AA23</f>
        <v>1060</v>
      </c>
      <c r="AC23" s="26">
        <f t="shared" si="18"/>
        <v>155.66666666666666</v>
      </c>
    </row>
    <row r="24" spans="1:29" ht="12.75">
      <c r="A24" s="19">
        <v>21</v>
      </c>
      <c r="B24" s="20" t="s">
        <v>159</v>
      </c>
      <c r="C24" s="20">
        <v>173</v>
      </c>
      <c r="D24" s="21">
        <v>24</v>
      </c>
      <c r="E24" s="28">
        <v>39</v>
      </c>
      <c r="F24" s="22">
        <v>134</v>
      </c>
      <c r="G24" s="23">
        <f t="shared" si="0"/>
        <v>24</v>
      </c>
      <c r="H24" s="24">
        <f t="shared" si="1"/>
        <v>158</v>
      </c>
      <c r="I24" s="22">
        <v>140</v>
      </c>
      <c r="J24" s="23">
        <f t="shared" si="2"/>
        <v>24</v>
      </c>
      <c r="K24" s="24">
        <f t="shared" si="3"/>
        <v>164</v>
      </c>
      <c r="L24" s="27">
        <f t="shared" si="4"/>
        <v>322</v>
      </c>
      <c r="M24" s="22">
        <v>163</v>
      </c>
      <c r="N24" s="23">
        <f t="shared" si="5"/>
        <v>24</v>
      </c>
      <c r="O24" s="24">
        <f t="shared" si="6"/>
        <v>187</v>
      </c>
      <c r="P24" s="27">
        <f t="shared" si="7"/>
        <v>509</v>
      </c>
      <c r="Q24" s="22">
        <v>126</v>
      </c>
      <c r="R24" s="23">
        <f t="shared" si="8"/>
        <v>24</v>
      </c>
      <c r="S24" s="24">
        <f t="shared" si="9"/>
        <v>150</v>
      </c>
      <c r="T24" s="27">
        <f t="shared" si="10"/>
        <v>659</v>
      </c>
      <c r="U24" s="22">
        <v>113</v>
      </c>
      <c r="V24" s="23">
        <f t="shared" si="11"/>
        <v>24</v>
      </c>
      <c r="W24" s="24">
        <f t="shared" si="12"/>
        <v>137</v>
      </c>
      <c r="X24" s="27">
        <f t="shared" si="13"/>
        <v>796</v>
      </c>
      <c r="Y24" s="22">
        <v>133</v>
      </c>
      <c r="Z24" s="23">
        <f t="shared" si="14"/>
        <v>24</v>
      </c>
      <c r="AA24" s="24">
        <f t="shared" si="15"/>
        <v>157</v>
      </c>
      <c r="AB24" s="25">
        <f t="shared" si="16"/>
        <v>953</v>
      </c>
      <c r="AC24" s="26">
        <f>AVERAGE(F24,I24,M24,Q24,U24,Y24)</f>
        <v>134.83333333333334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">
      <selection activeCell="G15" sqref="G15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0" t="s">
        <v>169</v>
      </c>
      <c r="B1" s="57"/>
      <c r="D1" s="61"/>
      <c r="E1" s="57"/>
      <c r="F1" s="57"/>
      <c r="G1" s="62"/>
      <c r="H1" s="6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57</v>
      </c>
      <c r="C4" s="8">
        <v>56</v>
      </c>
      <c r="D4" s="9">
        <v>221</v>
      </c>
      <c r="E4" s="9">
        <v>214</v>
      </c>
      <c r="F4" s="9">
        <v>211</v>
      </c>
      <c r="G4" s="10">
        <f aca="true" t="shared" si="0" ref="G4:G13">SUM(D4:F4)</f>
        <v>646</v>
      </c>
      <c r="H4" s="11">
        <f aca="true" t="shared" si="1" ref="H4:H13">AVERAGE(D4:F4)</f>
        <v>215.33333333333334</v>
      </c>
    </row>
    <row r="5" spans="1:8" ht="15">
      <c r="A5" s="6">
        <v>2</v>
      </c>
      <c r="B5" s="7" t="s">
        <v>55</v>
      </c>
      <c r="C5" s="8">
        <v>36</v>
      </c>
      <c r="D5" s="9">
        <v>194</v>
      </c>
      <c r="E5" s="9">
        <v>266</v>
      </c>
      <c r="F5" s="9">
        <v>182</v>
      </c>
      <c r="G5" s="10">
        <f t="shared" si="0"/>
        <v>642</v>
      </c>
      <c r="H5" s="11">
        <f t="shared" si="1"/>
        <v>214</v>
      </c>
    </row>
    <row r="6" spans="1:8" ht="15">
      <c r="A6" s="6">
        <v>3</v>
      </c>
      <c r="B6" s="7" t="s">
        <v>54</v>
      </c>
      <c r="C6" s="8">
        <v>45</v>
      </c>
      <c r="D6" s="9">
        <v>170</v>
      </c>
      <c r="E6" s="9">
        <v>204</v>
      </c>
      <c r="F6" s="9">
        <v>267</v>
      </c>
      <c r="G6" s="10">
        <f t="shared" si="0"/>
        <v>641</v>
      </c>
      <c r="H6" s="11">
        <f t="shared" si="1"/>
        <v>213.66666666666666</v>
      </c>
    </row>
    <row r="7" spans="1:8" ht="15">
      <c r="A7" s="6">
        <v>4</v>
      </c>
      <c r="B7" s="7" t="s">
        <v>161</v>
      </c>
      <c r="C7" s="8">
        <v>34</v>
      </c>
      <c r="D7" s="9">
        <v>220</v>
      </c>
      <c r="E7" s="9">
        <v>181</v>
      </c>
      <c r="F7" s="9">
        <v>233</v>
      </c>
      <c r="G7" s="10">
        <f t="shared" si="0"/>
        <v>634</v>
      </c>
      <c r="H7" s="11">
        <f t="shared" si="1"/>
        <v>211.33333333333334</v>
      </c>
    </row>
    <row r="8" spans="1:8" ht="15">
      <c r="A8" s="6">
        <v>5</v>
      </c>
      <c r="B8" s="7" t="s">
        <v>64</v>
      </c>
      <c r="C8" s="8">
        <v>64</v>
      </c>
      <c r="D8" s="9">
        <v>204</v>
      </c>
      <c r="E8" s="9">
        <v>201</v>
      </c>
      <c r="F8" s="9">
        <v>223</v>
      </c>
      <c r="G8" s="10">
        <f t="shared" si="0"/>
        <v>628</v>
      </c>
      <c r="H8" s="11">
        <f t="shared" si="1"/>
        <v>209.33333333333334</v>
      </c>
    </row>
    <row r="9" spans="1:8" ht="15">
      <c r="A9" s="6">
        <v>6</v>
      </c>
      <c r="B9" s="7" t="s">
        <v>58</v>
      </c>
      <c r="C9" s="8">
        <v>46</v>
      </c>
      <c r="D9" s="9">
        <v>148</v>
      </c>
      <c r="E9" s="9">
        <v>245</v>
      </c>
      <c r="F9" s="9">
        <v>231</v>
      </c>
      <c r="G9" s="10">
        <f t="shared" si="0"/>
        <v>624</v>
      </c>
      <c r="H9" s="11">
        <f t="shared" si="1"/>
        <v>208</v>
      </c>
    </row>
    <row r="10" spans="1:8" ht="15">
      <c r="A10" s="6">
        <v>7</v>
      </c>
      <c r="B10" s="7" t="s">
        <v>155</v>
      </c>
      <c r="C10" s="8">
        <v>41</v>
      </c>
      <c r="D10" s="9">
        <v>200</v>
      </c>
      <c r="E10" s="9">
        <v>201</v>
      </c>
      <c r="F10" s="9">
        <v>208</v>
      </c>
      <c r="G10" s="10">
        <f t="shared" si="0"/>
        <v>609</v>
      </c>
      <c r="H10" s="11">
        <f t="shared" si="1"/>
        <v>203</v>
      </c>
    </row>
    <row r="11" spans="1:8" ht="15">
      <c r="A11" s="6">
        <v>8</v>
      </c>
      <c r="B11" s="7" t="s">
        <v>66</v>
      </c>
      <c r="C11" s="8">
        <v>69</v>
      </c>
      <c r="D11" s="9">
        <v>195</v>
      </c>
      <c r="E11" s="9">
        <v>181</v>
      </c>
      <c r="F11" s="9">
        <v>224</v>
      </c>
      <c r="G11" s="10">
        <f t="shared" si="0"/>
        <v>600</v>
      </c>
      <c r="H11" s="11">
        <f t="shared" si="1"/>
        <v>200</v>
      </c>
    </row>
    <row r="12" spans="1:8" ht="15">
      <c r="A12" s="6">
        <v>9</v>
      </c>
      <c r="B12" s="7" t="s">
        <v>49</v>
      </c>
      <c r="C12" s="8">
        <v>50</v>
      </c>
      <c r="D12" s="9">
        <v>170</v>
      </c>
      <c r="E12" s="9">
        <v>226</v>
      </c>
      <c r="F12" s="9">
        <v>202</v>
      </c>
      <c r="G12" s="10">
        <f t="shared" si="0"/>
        <v>598</v>
      </c>
      <c r="H12" s="11">
        <f t="shared" si="1"/>
        <v>199.33333333333334</v>
      </c>
    </row>
    <row r="13" spans="1:8" ht="15">
      <c r="A13" s="6">
        <v>10</v>
      </c>
      <c r="B13" s="7" t="s">
        <v>163</v>
      </c>
      <c r="C13" s="8">
        <v>45</v>
      </c>
      <c r="D13" s="9">
        <v>218</v>
      </c>
      <c r="E13" s="9">
        <v>176</v>
      </c>
      <c r="F13" s="9">
        <v>171</v>
      </c>
      <c r="G13" s="10">
        <f t="shared" si="0"/>
        <v>565</v>
      </c>
      <c r="H13" s="11">
        <f t="shared" si="1"/>
        <v>188.33333333333334</v>
      </c>
    </row>
    <row r="14" spans="1:8" ht="15">
      <c r="A14" s="6">
        <v>11</v>
      </c>
      <c r="B14" s="7" t="s">
        <v>87</v>
      </c>
      <c r="C14" s="8">
        <v>68</v>
      </c>
      <c r="D14" s="9">
        <v>187</v>
      </c>
      <c r="E14" s="9">
        <v>186</v>
      </c>
      <c r="F14" s="9">
        <v>190</v>
      </c>
      <c r="G14" s="10">
        <f>SUM(D14:F14)</f>
        <v>563</v>
      </c>
      <c r="H14" s="11">
        <f>AVERAGE(D14:F14)</f>
        <v>187.66666666666666</v>
      </c>
    </row>
    <row r="15" spans="1:8" ht="15">
      <c r="A15" s="6">
        <v>12</v>
      </c>
      <c r="B15" s="7" t="s">
        <v>65</v>
      </c>
      <c r="C15" s="8">
        <v>69</v>
      </c>
      <c r="D15" s="9">
        <v>168</v>
      </c>
      <c r="E15" s="9">
        <v>162</v>
      </c>
      <c r="F15" s="9">
        <v>199</v>
      </c>
      <c r="G15" s="10">
        <f>SUM(D15:F15)</f>
        <v>529</v>
      </c>
      <c r="H15" s="11">
        <f>AVERAGE(D15:F15)</f>
        <v>176.33333333333334</v>
      </c>
    </row>
    <row r="17" ht="15">
      <c r="B17" s="2" t="s">
        <v>168</v>
      </c>
    </row>
    <row r="18" ht="15.75" thickBot="1"/>
    <row r="19" spans="1:8" ht="15.75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9</v>
      </c>
      <c r="H19" s="5" t="s">
        <v>10</v>
      </c>
    </row>
    <row r="20" spans="1:8" ht="15">
      <c r="A20" s="6">
        <v>1</v>
      </c>
      <c r="B20" s="7" t="s">
        <v>103</v>
      </c>
      <c r="C20" s="12">
        <v>56</v>
      </c>
      <c r="D20" s="9">
        <v>176</v>
      </c>
      <c r="E20" s="9">
        <v>245</v>
      </c>
      <c r="F20" s="9">
        <v>201</v>
      </c>
      <c r="G20" s="10">
        <f aca="true" t="shared" si="2" ref="G20:G29">SUM(D20:F20)</f>
        <v>622</v>
      </c>
      <c r="H20" s="11">
        <f aca="true" t="shared" si="3" ref="H20:H29">AVERAGE(D20:F20)</f>
        <v>207.33333333333334</v>
      </c>
    </row>
    <row r="21" spans="1:8" ht="15">
      <c r="A21" s="6">
        <v>2</v>
      </c>
      <c r="B21" s="7" t="s">
        <v>92</v>
      </c>
      <c r="C21" s="12">
        <v>44</v>
      </c>
      <c r="D21" s="9">
        <v>183</v>
      </c>
      <c r="E21" s="9">
        <v>210</v>
      </c>
      <c r="F21" s="9">
        <v>226</v>
      </c>
      <c r="G21" s="10">
        <f t="shared" si="2"/>
        <v>619</v>
      </c>
      <c r="H21" s="11">
        <f t="shared" si="3"/>
        <v>206.33333333333334</v>
      </c>
    </row>
    <row r="22" spans="1:8" ht="15">
      <c r="A22" s="6">
        <v>3</v>
      </c>
      <c r="B22" s="7" t="s">
        <v>98</v>
      </c>
      <c r="C22" s="12">
        <v>72</v>
      </c>
      <c r="D22" s="9">
        <v>223</v>
      </c>
      <c r="E22" s="9">
        <v>214</v>
      </c>
      <c r="F22" s="9">
        <v>156</v>
      </c>
      <c r="G22" s="10">
        <f t="shared" si="2"/>
        <v>593</v>
      </c>
      <c r="H22" s="11">
        <f t="shared" si="3"/>
        <v>197.66666666666666</v>
      </c>
    </row>
    <row r="23" spans="1:8" ht="15">
      <c r="A23" s="6">
        <v>4</v>
      </c>
      <c r="B23" s="7" t="s">
        <v>96</v>
      </c>
      <c r="C23" s="12">
        <v>69</v>
      </c>
      <c r="D23" s="9">
        <v>217</v>
      </c>
      <c r="E23" s="9">
        <v>204</v>
      </c>
      <c r="F23" s="9">
        <v>170</v>
      </c>
      <c r="G23" s="10">
        <f t="shared" si="2"/>
        <v>591</v>
      </c>
      <c r="H23" s="11">
        <f t="shared" si="3"/>
        <v>197</v>
      </c>
    </row>
    <row r="24" spans="1:8" ht="15">
      <c r="A24" s="6">
        <v>5</v>
      </c>
      <c r="B24" s="7" t="s">
        <v>116</v>
      </c>
      <c r="C24" s="12">
        <v>44</v>
      </c>
      <c r="D24" s="9">
        <v>192</v>
      </c>
      <c r="E24" s="9">
        <v>183</v>
      </c>
      <c r="F24" s="9">
        <v>212</v>
      </c>
      <c r="G24" s="10">
        <f t="shared" si="2"/>
        <v>587</v>
      </c>
      <c r="H24" s="11">
        <f t="shared" si="3"/>
        <v>195.66666666666666</v>
      </c>
    </row>
    <row r="25" spans="1:8" ht="15">
      <c r="A25" s="6">
        <v>6</v>
      </c>
      <c r="B25" s="7" t="s">
        <v>104</v>
      </c>
      <c r="C25" s="12">
        <v>47</v>
      </c>
      <c r="D25" s="9">
        <v>176</v>
      </c>
      <c r="E25" s="9">
        <v>188</v>
      </c>
      <c r="F25" s="9">
        <v>211</v>
      </c>
      <c r="G25" s="10">
        <f t="shared" si="2"/>
        <v>575</v>
      </c>
      <c r="H25" s="11">
        <f t="shared" si="3"/>
        <v>191.66666666666666</v>
      </c>
    </row>
    <row r="26" spans="1:8" ht="15">
      <c r="A26" s="6">
        <v>7</v>
      </c>
      <c r="B26" s="7" t="s">
        <v>93</v>
      </c>
      <c r="C26" s="12">
        <v>42</v>
      </c>
      <c r="D26" s="9">
        <v>163</v>
      </c>
      <c r="E26" s="9">
        <v>210</v>
      </c>
      <c r="F26" s="9">
        <v>157</v>
      </c>
      <c r="G26" s="10">
        <f t="shared" si="2"/>
        <v>530</v>
      </c>
      <c r="H26" s="11">
        <f t="shared" si="3"/>
        <v>176.66666666666666</v>
      </c>
    </row>
    <row r="27" spans="1:8" ht="15">
      <c r="A27" s="6">
        <v>8</v>
      </c>
      <c r="B27" s="7" t="s">
        <v>120</v>
      </c>
      <c r="C27" s="12">
        <v>68</v>
      </c>
      <c r="D27" s="9">
        <v>119</v>
      </c>
      <c r="E27" s="9">
        <v>235</v>
      </c>
      <c r="F27" s="9">
        <v>167</v>
      </c>
      <c r="G27" s="10">
        <f t="shared" si="2"/>
        <v>521</v>
      </c>
      <c r="H27" s="11">
        <f t="shared" si="3"/>
        <v>173.66666666666666</v>
      </c>
    </row>
    <row r="28" spans="1:8" ht="15">
      <c r="A28" s="6">
        <v>9</v>
      </c>
      <c r="B28" s="7" t="s">
        <v>106</v>
      </c>
      <c r="C28" s="12">
        <v>47</v>
      </c>
      <c r="D28" s="9">
        <v>161</v>
      </c>
      <c r="E28" s="9">
        <v>182</v>
      </c>
      <c r="F28" s="9">
        <v>175</v>
      </c>
      <c r="G28" s="10">
        <f t="shared" si="2"/>
        <v>518</v>
      </c>
      <c r="H28" s="11">
        <f t="shared" si="3"/>
        <v>172.66666666666666</v>
      </c>
    </row>
    <row r="29" spans="1:8" ht="15">
      <c r="A29" s="6">
        <v>10</v>
      </c>
      <c r="B29" s="7" t="s">
        <v>162</v>
      </c>
      <c r="C29" s="12">
        <v>48</v>
      </c>
      <c r="D29" s="9">
        <v>165</v>
      </c>
      <c r="E29" s="9">
        <v>192</v>
      </c>
      <c r="F29" s="9">
        <v>145</v>
      </c>
      <c r="G29" s="10">
        <f t="shared" si="2"/>
        <v>502</v>
      </c>
      <c r="H29" s="11">
        <f t="shared" si="3"/>
        <v>167.33333333333334</v>
      </c>
    </row>
    <row r="30" spans="1:8" ht="15">
      <c r="A30" s="6">
        <v>11</v>
      </c>
      <c r="B30" s="7" t="s">
        <v>105</v>
      </c>
      <c r="C30" s="12">
        <v>46</v>
      </c>
      <c r="D30" s="9">
        <v>152</v>
      </c>
      <c r="E30" s="9">
        <v>159</v>
      </c>
      <c r="F30" s="9">
        <v>171</v>
      </c>
      <c r="G30" s="10">
        <f>SUM(D30:F30)</f>
        <v>482</v>
      </c>
      <c r="H30" s="11">
        <f>AVERAGE(D30:F30)</f>
        <v>160.66666666666666</v>
      </c>
    </row>
    <row r="31" spans="1:8" ht="15">
      <c r="A31" s="6">
        <v>12</v>
      </c>
      <c r="B31" s="7" t="s">
        <v>134</v>
      </c>
      <c r="C31" s="12">
        <v>49</v>
      </c>
      <c r="D31" s="9">
        <v>131</v>
      </c>
      <c r="E31" s="9">
        <v>197</v>
      </c>
      <c r="F31" s="9">
        <v>149</v>
      </c>
      <c r="G31" s="10">
        <f>SUM(D31:F31)</f>
        <v>477</v>
      </c>
      <c r="H31" s="11">
        <f>AVERAGE(D31:F31)</f>
        <v>159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PageLayoutView="0" workbookViewId="0" topLeftCell="A1">
      <selection activeCell="G4" sqref="G4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0" t="s">
        <v>169</v>
      </c>
      <c r="B1" s="57"/>
      <c r="D1" s="61"/>
      <c r="E1" s="57"/>
      <c r="F1" s="57"/>
      <c r="G1" s="62"/>
      <c r="H1" s="62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163</v>
      </c>
      <c r="C4" s="8">
        <v>45</v>
      </c>
      <c r="D4" s="9">
        <v>256</v>
      </c>
      <c r="E4" s="9">
        <v>233</v>
      </c>
      <c r="F4" s="9">
        <v>257</v>
      </c>
      <c r="G4" s="10">
        <f aca="true" t="shared" si="0" ref="G4:G10">SUM(D4:F4)</f>
        <v>746</v>
      </c>
      <c r="H4" s="11">
        <f aca="true" t="shared" si="1" ref="H4:H10">AVERAGE(D4:F4)</f>
        <v>248.66666666666666</v>
      </c>
    </row>
    <row r="5" spans="1:8" ht="15">
      <c r="A5" s="6">
        <v>2</v>
      </c>
      <c r="B5" s="7" t="s">
        <v>54</v>
      </c>
      <c r="C5" s="8">
        <v>45</v>
      </c>
      <c r="D5" s="9">
        <v>237</v>
      </c>
      <c r="E5" s="9">
        <v>215</v>
      </c>
      <c r="F5" s="9">
        <v>236</v>
      </c>
      <c r="G5" s="10">
        <f t="shared" si="0"/>
        <v>688</v>
      </c>
      <c r="H5" s="11">
        <f t="shared" si="1"/>
        <v>229.33333333333334</v>
      </c>
    </row>
    <row r="6" spans="1:8" ht="15">
      <c r="A6" s="6">
        <v>3</v>
      </c>
      <c r="B6" s="7" t="s">
        <v>87</v>
      </c>
      <c r="C6" s="8">
        <v>68</v>
      </c>
      <c r="D6" s="9">
        <v>209</v>
      </c>
      <c r="E6" s="9">
        <v>211</v>
      </c>
      <c r="F6" s="9">
        <v>211</v>
      </c>
      <c r="G6" s="10">
        <f t="shared" si="0"/>
        <v>631</v>
      </c>
      <c r="H6" s="11">
        <f t="shared" si="1"/>
        <v>210.33333333333334</v>
      </c>
    </row>
    <row r="7" spans="1:8" ht="15">
      <c r="A7" s="6">
        <v>4</v>
      </c>
      <c r="B7" s="7" t="s">
        <v>66</v>
      </c>
      <c r="C7" s="8">
        <v>69</v>
      </c>
      <c r="D7" s="9">
        <v>183</v>
      </c>
      <c r="E7" s="9">
        <v>223</v>
      </c>
      <c r="F7" s="9">
        <v>222</v>
      </c>
      <c r="G7" s="10">
        <f t="shared" si="0"/>
        <v>628</v>
      </c>
      <c r="H7" s="11">
        <f t="shared" si="1"/>
        <v>209.33333333333334</v>
      </c>
    </row>
    <row r="8" spans="1:8" ht="15">
      <c r="A8" s="6">
        <v>5</v>
      </c>
      <c r="B8" s="7" t="s">
        <v>58</v>
      </c>
      <c r="C8" s="8">
        <v>46</v>
      </c>
      <c r="D8" s="9">
        <v>215</v>
      </c>
      <c r="E8" s="9">
        <v>191</v>
      </c>
      <c r="F8" s="9">
        <v>213</v>
      </c>
      <c r="G8" s="10">
        <f t="shared" si="0"/>
        <v>619</v>
      </c>
      <c r="H8" s="11">
        <f t="shared" si="1"/>
        <v>206.33333333333334</v>
      </c>
    </row>
    <row r="9" spans="1:8" ht="15">
      <c r="A9" s="6">
        <v>6</v>
      </c>
      <c r="B9" s="7" t="s">
        <v>49</v>
      </c>
      <c r="C9" s="8">
        <v>50</v>
      </c>
      <c r="D9" s="9">
        <v>211</v>
      </c>
      <c r="E9" s="9">
        <v>202</v>
      </c>
      <c r="F9" s="9">
        <v>193</v>
      </c>
      <c r="G9" s="10">
        <f t="shared" si="0"/>
        <v>606</v>
      </c>
      <c r="H9" s="11">
        <f t="shared" si="1"/>
        <v>202</v>
      </c>
    </row>
    <row r="10" spans="1:8" ht="15">
      <c r="A10" s="6">
        <v>7</v>
      </c>
      <c r="B10" s="7" t="s">
        <v>155</v>
      </c>
      <c r="C10" s="8">
        <v>41</v>
      </c>
      <c r="D10" s="9">
        <v>206</v>
      </c>
      <c r="E10" s="9">
        <v>211</v>
      </c>
      <c r="F10" s="9">
        <v>178</v>
      </c>
      <c r="G10" s="10">
        <f t="shared" si="0"/>
        <v>595</v>
      </c>
      <c r="H10" s="11">
        <f t="shared" si="1"/>
        <v>198.33333333333334</v>
      </c>
    </row>
    <row r="11" spans="1:8" ht="15">
      <c r="A11" s="6">
        <v>8</v>
      </c>
      <c r="B11" s="7" t="s">
        <v>65</v>
      </c>
      <c r="C11" s="8">
        <v>69</v>
      </c>
      <c r="D11" s="9">
        <v>143</v>
      </c>
      <c r="E11" s="9">
        <v>179</v>
      </c>
      <c r="F11" s="9">
        <v>152</v>
      </c>
      <c r="G11" s="10">
        <f>SUM(D11:F11)</f>
        <v>474</v>
      </c>
      <c r="H11" s="11">
        <f>AVERAGE(D11:F11)</f>
        <v>158</v>
      </c>
    </row>
    <row r="13" ht="15">
      <c r="B13" s="2" t="s">
        <v>168</v>
      </c>
    </row>
    <row r="14" ht="15.75" thickBot="1"/>
    <row r="15" spans="1:8" ht="15.75">
      <c r="A15" s="4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9</v>
      </c>
      <c r="H15" s="5" t="s">
        <v>10</v>
      </c>
    </row>
    <row r="16" spans="1:8" ht="15">
      <c r="A16" s="6">
        <v>1</v>
      </c>
      <c r="B16" s="7" t="s">
        <v>162</v>
      </c>
      <c r="C16" s="12">
        <v>48</v>
      </c>
      <c r="D16" s="9">
        <v>184</v>
      </c>
      <c r="E16" s="9">
        <v>204</v>
      </c>
      <c r="F16" s="9">
        <v>242</v>
      </c>
      <c r="G16" s="10">
        <f aca="true" t="shared" si="2" ref="G16:G24">SUM(D16:F16)</f>
        <v>630</v>
      </c>
      <c r="H16" s="11">
        <f aca="true" t="shared" si="3" ref="H16:H24">AVERAGE(D16:F16)</f>
        <v>210</v>
      </c>
    </row>
    <row r="17" spans="1:9" ht="15">
      <c r="A17" s="6">
        <v>2</v>
      </c>
      <c r="B17" s="7" t="s">
        <v>105</v>
      </c>
      <c r="C17" s="12">
        <v>46</v>
      </c>
      <c r="D17" s="9">
        <v>167</v>
      </c>
      <c r="E17" s="9">
        <v>259</v>
      </c>
      <c r="F17" s="9">
        <v>192</v>
      </c>
      <c r="G17" s="10">
        <f t="shared" si="2"/>
        <v>618</v>
      </c>
      <c r="H17" s="11">
        <f t="shared" si="3"/>
        <v>206</v>
      </c>
      <c r="I17" s="2">
        <v>161</v>
      </c>
    </row>
    <row r="18" spans="1:9" ht="15">
      <c r="A18" s="6">
        <v>3</v>
      </c>
      <c r="B18" s="7" t="s">
        <v>104</v>
      </c>
      <c r="C18" s="12">
        <v>47</v>
      </c>
      <c r="D18" s="9">
        <v>232</v>
      </c>
      <c r="E18" s="9">
        <v>203</v>
      </c>
      <c r="F18" s="9">
        <v>183</v>
      </c>
      <c r="G18" s="10">
        <f t="shared" si="2"/>
        <v>618</v>
      </c>
      <c r="H18" s="11">
        <f t="shared" si="3"/>
        <v>206</v>
      </c>
      <c r="I18" s="2">
        <v>158</v>
      </c>
    </row>
    <row r="19" spans="1:8" ht="15">
      <c r="A19" s="6">
        <v>4</v>
      </c>
      <c r="B19" s="7" t="s">
        <v>98</v>
      </c>
      <c r="C19" s="12">
        <v>72</v>
      </c>
      <c r="D19" s="9">
        <v>235</v>
      </c>
      <c r="E19" s="9">
        <v>150</v>
      </c>
      <c r="F19" s="9">
        <v>222</v>
      </c>
      <c r="G19" s="10">
        <f t="shared" si="2"/>
        <v>607</v>
      </c>
      <c r="H19" s="11">
        <f t="shared" si="3"/>
        <v>202.33333333333334</v>
      </c>
    </row>
    <row r="20" spans="1:8" ht="15">
      <c r="A20" s="6">
        <v>5</v>
      </c>
      <c r="B20" s="7" t="s">
        <v>134</v>
      </c>
      <c r="C20" s="12">
        <v>49</v>
      </c>
      <c r="D20" s="9">
        <v>194</v>
      </c>
      <c r="E20" s="9">
        <v>189</v>
      </c>
      <c r="F20" s="9">
        <v>217</v>
      </c>
      <c r="G20" s="10">
        <f t="shared" si="2"/>
        <v>600</v>
      </c>
      <c r="H20" s="11">
        <f t="shared" si="3"/>
        <v>200</v>
      </c>
    </row>
    <row r="21" spans="1:8" ht="15">
      <c r="A21" s="6">
        <v>6</v>
      </c>
      <c r="B21" s="7" t="s">
        <v>96</v>
      </c>
      <c r="C21" s="12">
        <v>69</v>
      </c>
      <c r="D21" s="9">
        <v>177</v>
      </c>
      <c r="E21" s="9">
        <v>201</v>
      </c>
      <c r="F21" s="9">
        <v>184</v>
      </c>
      <c r="G21" s="10">
        <f t="shared" si="2"/>
        <v>562</v>
      </c>
      <c r="H21" s="11">
        <f t="shared" si="3"/>
        <v>187.33333333333334</v>
      </c>
    </row>
    <row r="22" spans="1:8" ht="15">
      <c r="A22" s="6">
        <v>7</v>
      </c>
      <c r="B22" s="7" t="s">
        <v>120</v>
      </c>
      <c r="C22" s="12">
        <v>68</v>
      </c>
      <c r="D22" s="9">
        <v>188</v>
      </c>
      <c r="E22" s="9">
        <v>158</v>
      </c>
      <c r="F22" s="9">
        <v>191</v>
      </c>
      <c r="G22" s="10">
        <f t="shared" si="2"/>
        <v>537</v>
      </c>
      <c r="H22" s="11">
        <f t="shared" si="3"/>
        <v>179</v>
      </c>
    </row>
    <row r="23" spans="1:8" ht="15">
      <c r="A23" s="6">
        <v>8</v>
      </c>
      <c r="B23" s="7" t="s">
        <v>93</v>
      </c>
      <c r="C23" s="12">
        <v>42</v>
      </c>
      <c r="D23" s="9">
        <v>171</v>
      </c>
      <c r="E23" s="9">
        <v>214</v>
      </c>
      <c r="F23" s="9">
        <v>147</v>
      </c>
      <c r="G23" s="10">
        <f t="shared" si="2"/>
        <v>532</v>
      </c>
      <c r="H23" s="11">
        <f t="shared" si="3"/>
        <v>177.33333333333334</v>
      </c>
    </row>
    <row r="24" spans="1:8" ht="15">
      <c r="A24" s="6">
        <v>9</v>
      </c>
      <c r="B24" s="7" t="s">
        <v>116</v>
      </c>
      <c r="C24" s="12">
        <v>44</v>
      </c>
      <c r="D24" s="9">
        <v>162</v>
      </c>
      <c r="E24" s="9">
        <v>181</v>
      </c>
      <c r="F24" s="9">
        <v>147</v>
      </c>
      <c r="G24" s="10">
        <f t="shared" si="2"/>
        <v>490</v>
      </c>
      <c r="H24" s="11">
        <f t="shared" si="3"/>
        <v>163.33333333333334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M25" sqref="M25"/>
    </sheetView>
  </sheetViews>
  <sheetFormatPr defaultColWidth="9.140625" defaultRowHeight="12.75"/>
  <sheetData>
    <row r="1" spans="20:23" ht="12.75">
      <c r="T1" s="34">
        <f>F44</f>
        <v>430</v>
      </c>
      <c r="U1" s="34" t="str">
        <f>Boys!B6</f>
        <v>Kyle Zagar</v>
      </c>
      <c r="V1" s="34"/>
      <c r="W1" s="49" t="s">
        <v>30</v>
      </c>
    </row>
    <row r="2" spans="1:20" ht="12.75">
      <c r="A2" s="34" t="s">
        <v>26</v>
      </c>
      <c r="B2" s="68" t="str">
        <f>Boys!B4</f>
        <v>Zach Woelfel</v>
      </c>
      <c r="C2" s="68"/>
      <c r="D2" s="34">
        <f>F32</f>
        <v>497</v>
      </c>
      <c r="T2" s="47"/>
    </row>
    <row r="3" spans="1:20" ht="12.75">
      <c r="A3" s="35"/>
      <c r="B3" s="35"/>
      <c r="C3" s="35"/>
      <c r="D3" s="30"/>
      <c r="Q3" s="34">
        <f>N38</f>
        <v>443</v>
      </c>
      <c r="R3" s="68" t="s">
        <v>130</v>
      </c>
      <c r="S3" s="75"/>
      <c r="T3" s="47"/>
    </row>
    <row r="4" spans="1:21" ht="12.75">
      <c r="A4" s="67" t="s">
        <v>186</v>
      </c>
      <c r="B4" s="67"/>
      <c r="C4" s="67"/>
      <c r="D4" s="31"/>
      <c r="E4" s="69" t="s">
        <v>84</v>
      </c>
      <c r="F4" s="68"/>
      <c r="G4" s="29">
        <f>N32</f>
        <v>534</v>
      </c>
      <c r="Q4" s="47"/>
      <c r="T4" s="71" t="s">
        <v>193</v>
      </c>
      <c r="U4" s="57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138</v>
      </c>
      <c r="B6" s="68" t="str">
        <f>Boys!B19</f>
        <v>Tommy Sadowski</v>
      </c>
      <c r="C6" s="68"/>
      <c r="D6" s="36">
        <f>F33</f>
        <v>474</v>
      </c>
      <c r="G6" s="31"/>
      <c r="Q6" s="47"/>
      <c r="T6" s="46">
        <f>F45</f>
        <v>361</v>
      </c>
      <c r="U6" s="34" t="str">
        <f>Boys!B17</f>
        <v>Christopher Wiley</v>
      </c>
      <c r="V6" s="34"/>
      <c r="W6" s="49" t="s">
        <v>141</v>
      </c>
    </row>
    <row r="7" spans="7:17" ht="12.75">
      <c r="G7" s="31"/>
      <c r="Q7" s="47"/>
    </row>
    <row r="8" spans="5:23" ht="12.75">
      <c r="E8" s="57" t="s">
        <v>174</v>
      </c>
      <c r="F8" s="57"/>
      <c r="G8" s="31"/>
      <c r="H8" s="69" t="s">
        <v>84</v>
      </c>
      <c r="I8" s="68"/>
      <c r="J8" s="29">
        <f>N46</f>
        <v>478</v>
      </c>
      <c r="N8" s="34">
        <f>N49</f>
        <v>448</v>
      </c>
      <c r="O8" s="68" t="s">
        <v>156</v>
      </c>
      <c r="P8" s="75"/>
      <c r="Q8" s="71" t="s">
        <v>181</v>
      </c>
      <c r="R8" s="57"/>
      <c r="T8" s="34">
        <f>F47</f>
        <v>458</v>
      </c>
      <c r="U8" s="34" t="str">
        <f>Boys!B9</f>
        <v>Aaron Turner</v>
      </c>
      <c r="V8" s="34"/>
      <c r="W8" s="49" t="s">
        <v>31</v>
      </c>
    </row>
    <row r="9" spans="1:20" ht="12.75">
      <c r="A9" s="34" t="s">
        <v>27</v>
      </c>
      <c r="B9" s="68" t="str">
        <f>Boys!B11</f>
        <v>Cody Schmitt</v>
      </c>
      <c r="C9" s="68"/>
      <c r="D9" s="34">
        <f>F35</f>
        <v>451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67" t="s">
        <v>187</v>
      </c>
      <c r="B11" s="67"/>
      <c r="C11" s="67"/>
      <c r="D11" s="31"/>
      <c r="E11" s="69" t="s">
        <v>77</v>
      </c>
      <c r="F11" s="68"/>
      <c r="G11" s="32">
        <f>N33</f>
        <v>457</v>
      </c>
      <c r="J11" s="31"/>
      <c r="N11" s="47"/>
      <c r="Q11" s="47"/>
      <c r="T11" s="71" t="s">
        <v>192</v>
      </c>
      <c r="U11" s="57"/>
    </row>
    <row r="12" spans="1:23" ht="12.75">
      <c r="A12" s="33"/>
      <c r="B12" s="33"/>
      <c r="C12" s="33"/>
      <c r="D12" s="31"/>
      <c r="J12" s="31"/>
      <c r="N12" s="47"/>
      <c r="Q12" s="46">
        <f>N39</f>
        <v>514</v>
      </c>
      <c r="R12" s="68" t="s">
        <v>156</v>
      </c>
      <c r="S12" s="75"/>
      <c r="T12" s="47"/>
      <c r="W12" s="45"/>
    </row>
    <row r="13" spans="1:23" ht="12.75">
      <c r="A13" s="34" t="s">
        <v>139</v>
      </c>
      <c r="B13" s="68" t="str">
        <f>Boys!B12</f>
        <v>Matthew Cherney</v>
      </c>
      <c r="C13" s="68"/>
      <c r="D13" s="36">
        <f>F36</f>
        <v>438</v>
      </c>
      <c r="J13" s="31"/>
      <c r="N13" s="47"/>
      <c r="T13" s="46">
        <f>F48</f>
        <v>408</v>
      </c>
      <c r="U13" s="34" t="str">
        <f>Boys!B14</f>
        <v>Brent Boho</v>
      </c>
      <c r="V13" s="34"/>
      <c r="W13" s="49" t="s">
        <v>144</v>
      </c>
    </row>
    <row r="14" spans="10:14" ht="12.75">
      <c r="J14" s="31"/>
      <c r="N14" s="47"/>
    </row>
    <row r="15" spans="8:23" ht="12.75">
      <c r="H15" s="57" t="s">
        <v>179</v>
      </c>
      <c r="I15" s="57"/>
      <c r="J15" s="31"/>
      <c r="K15" s="69" t="s">
        <v>52</v>
      </c>
      <c r="L15" s="68"/>
      <c r="M15" s="34">
        <f>N54</f>
        <v>429</v>
      </c>
      <c r="N15" s="71" t="s">
        <v>194</v>
      </c>
      <c r="O15" s="57"/>
      <c r="T15" s="34">
        <f>F50</f>
        <v>499</v>
      </c>
      <c r="U15" s="34" t="str">
        <f>Boys!B10</f>
        <v>James Rogers III</v>
      </c>
      <c r="V15" s="34"/>
      <c r="W15" s="49" t="s">
        <v>33</v>
      </c>
    </row>
    <row r="16" spans="1:20" ht="12.75">
      <c r="A16" s="34" t="s">
        <v>29</v>
      </c>
      <c r="B16" s="68" t="str">
        <f>Boys!B8</f>
        <v>Brandon Biondo</v>
      </c>
      <c r="C16" s="68"/>
      <c r="D16" s="34">
        <f>F38</f>
        <v>438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2" t="s">
        <v>185</v>
      </c>
      <c r="L17" s="73"/>
      <c r="M17" s="73"/>
      <c r="N17" s="47"/>
      <c r="Q17" s="34">
        <f>N41</f>
        <v>397</v>
      </c>
      <c r="R17" s="68" t="s">
        <v>153</v>
      </c>
      <c r="S17" s="75"/>
      <c r="T17" s="47"/>
    </row>
    <row r="18" spans="1:21" ht="12.75">
      <c r="A18" s="67" t="s">
        <v>188</v>
      </c>
      <c r="B18" s="67"/>
      <c r="C18" s="67"/>
      <c r="D18" s="31"/>
      <c r="E18" s="69" t="s">
        <v>52</v>
      </c>
      <c r="F18" s="68"/>
      <c r="G18" s="29">
        <f>N35</f>
        <v>412</v>
      </c>
      <c r="J18" s="31"/>
      <c r="N18" s="47"/>
      <c r="Q18" s="47"/>
      <c r="T18" s="71" t="s">
        <v>191</v>
      </c>
      <c r="U18" s="57"/>
    </row>
    <row r="19" spans="1:20" ht="12.75">
      <c r="A19" s="33"/>
      <c r="B19" s="33"/>
      <c r="C19" s="33"/>
      <c r="D19" s="31"/>
      <c r="G19" s="30"/>
      <c r="J19" s="31"/>
      <c r="K19" s="69" t="s">
        <v>156</v>
      </c>
      <c r="L19" s="68"/>
      <c r="M19" s="36">
        <f>N55</f>
        <v>526</v>
      </c>
      <c r="N19" s="47"/>
      <c r="Q19" s="47"/>
      <c r="T19" s="47"/>
    </row>
    <row r="20" spans="1:23" ht="12.75">
      <c r="A20" s="34" t="s">
        <v>143</v>
      </c>
      <c r="B20" s="68" t="str">
        <f>Boys!B15</f>
        <v>Jacob Jones</v>
      </c>
      <c r="C20" s="68"/>
      <c r="D20" s="36">
        <f>F39</f>
        <v>340</v>
      </c>
      <c r="G20" s="31"/>
      <c r="J20" s="31"/>
      <c r="N20" s="47"/>
      <c r="Q20" s="47"/>
      <c r="T20" s="46">
        <f>F51</f>
        <v>453</v>
      </c>
      <c r="U20" s="34" t="str">
        <f>Boys!B13</f>
        <v>Baker Schmidt</v>
      </c>
      <c r="V20" s="34"/>
      <c r="W20" s="49" t="s">
        <v>145</v>
      </c>
    </row>
    <row r="21" spans="7:17" ht="12.75">
      <c r="G21" s="31"/>
      <c r="J21" s="31"/>
      <c r="N21" s="47"/>
      <c r="Q21" s="47"/>
    </row>
    <row r="22" spans="5:23" ht="12.75">
      <c r="E22" s="57" t="s">
        <v>190</v>
      </c>
      <c r="F22" s="57"/>
      <c r="G22" s="31"/>
      <c r="H22" s="69" t="s">
        <v>52</v>
      </c>
      <c r="I22" s="68"/>
      <c r="J22" s="32">
        <f>N47</f>
        <v>500</v>
      </c>
      <c r="N22" s="46">
        <f>N50</f>
        <v>407</v>
      </c>
      <c r="O22" s="68" t="s">
        <v>81</v>
      </c>
      <c r="P22" s="75"/>
      <c r="Q22" s="71" t="s">
        <v>177</v>
      </c>
      <c r="R22" s="57"/>
      <c r="T22" s="34">
        <f>F53</f>
        <v>366</v>
      </c>
      <c r="U22" s="34" t="str">
        <f>Boys!B5</f>
        <v>Chad Dempski</v>
      </c>
      <c r="V22" s="34"/>
      <c r="W22" s="49" t="s">
        <v>32</v>
      </c>
    </row>
    <row r="23" spans="1:20" ht="12.75">
      <c r="A23" s="34" t="s">
        <v>28</v>
      </c>
      <c r="B23" s="68" t="str">
        <f>Boys!B7</f>
        <v>Zak Eidsor</v>
      </c>
      <c r="C23" s="68"/>
      <c r="D23" s="34">
        <f>F41</f>
        <v>468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6" t="s">
        <v>156</v>
      </c>
      <c r="L24" s="76"/>
      <c r="M24" s="76"/>
      <c r="Q24" s="47"/>
      <c r="T24" s="47"/>
    </row>
    <row r="25" spans="1:21" ht="12.75">
      <c r="A25" s="67" t="s">
        <v>189</v>
      </c>
      <c r="B25" s="67"/>
      <c r="C25" s="67"/>
      <c r="D25" s="31"/>
      <c r="E25" s="69" t="s">
        <v>59</v>
      </c>
      <c r="F25" s="68"/>
      <c r="G25" s="32">
        <f>N36</f>
        <v>410</v>
      </c>
      <c r="Q25" s="46">
        <f>N42</f>
        <v>416</v>
      </c>
      <c r="R25" s="68" t="s">
        <v>81</v>
      </c>
      <c r="S25" s="75"/>
      <c r="T25" s="71" t="s">
        <v>190</v>
      </c>
      <c r="U25" s="57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142</v>
      </c>
      <c r="B27" s="68" t="str">
        <f>Boys!B16</f>
        <v>Billy Foertsch</v>
      </c>
      <c r="C27" s="68"/>
      <c r="D27" s="36">
        <f>F42</f>
        <v>387</v>
      </c>
      <c r="T27" s="46">
        <f>F54</f>
        <v>515</v>
      </c>
      <c r="U27" s="34" t="str">
        <f>Boys!B18</f>
        <v>Zach Singer</v>
      </c>
      <c r="V27" s="34"/>
      <c r="W27" s="49" t="s">
        <v>140</v>
      </c>
    </row>
    <row r="30" spans="1:14" ht="12.75">
      <c r="A30" s="70" t="s">
        <v>137</v>
      </c>
      <c r="B30" s="57"/>
      <c r="C30" s="57"/>
      <c r="D30" s="57"/>
      <c r="E30" s="57"/>
      <c r="F30" s="57"/>
      <c r="I30" s="70" t="s">
        <v>146</v>
      </c>
      <c r="J30" s="70"/>
      <c r="K30" s="70"/>
      <c r="L30" s="70"/>
      <c r="M30" s="70"/>
      <c r="N30" s="70"/>
    </row>
    <row r="32" spans="1:14" ht="12.75">
      <c r="A32" t="s">
        <v>26</v>
      </c>
      <c r="B32" s="57" t="str">
        <f>B2</f>
        <v>Zach Woelfel</v>
      </c>
      <c r="C32" s="57"/>
      <c r="D32">
        <v>259</v>
      </c>
      <c r="E32">
        <v>238</v>
      </c>
      <c r="F32">
        <f>D32+E32</f>
        <v>497</v>
      </c>
      <c r="I32" s="57" t="str">
        <f>E4</f>
        <v>Zach Woelfel</v>
      </c>
      <c r="J32" s="57"/>
      <c r="K32" s="57"/>
      <c r="L32">
        <v>269</v>
      </c>
      <c r="M32">
        <v>265</v>
      </c>
      <c r="N32">
        <f>L32+M32</f>
        <v>534</v>
      </c>
    </row>
    <row r="33" spans="1:14" ht="12.75">
      <c r="A33" t="s">
        <v>138</v>
      </c>
      <c r="B33" s="57" t="str">
        <f>B6</f>
        <v>Tommy Sadowski</v>
      </c>
      <c r="C33" s="57"/>
      <c r="D33">
        <v>237</v>
      </c>
      <c r="E33">
        <v>237</v>
      </c>
      <c r="F33">
        <f>D33+E33</f>
        <v>474</v>
      </c>
      <c r="I33" s="57" t="str">
        <f>E11</f>
        <v>Cody Schmitt</v>
      </c>
      <c r="J33" s="57"/>
      <c r="K33" s="57"/>
      <c r="L33">
        <v>223</v>
      </c>
      <c r="M33">
        <v>234</v>
      </c>
      <c r="N33">
        <f>L33+M33</f>
        <v>457</v>
      </c>
    </row>
    <row r="35" spans="1:14" ht="12.75">
      <c r="A35" t="s">
        <v>27</v>
      </c>
      <c r="B35" s="57" t="str">
        <f>B9</f>
        <v>Cody Schmitt</v>
      </c>
      <c r="C35" s="57"/>
      <c r="D35">
        <v>236</v>
      </c>
      <c r="E35">
        <v>215</v>
      </c>
      <c r="F35">
        <f aca="true" t="shared" si="0" ref="F35:F54">D35+E35</f>
        <v>451</v>
      </c>
      <c r="I35" s="57" t="str">
        <f>E18</f>
        <v>Brandon Biondo</v>
      </c>
      <c r="J35" s="57"/>
      <c r="K35" s="57"/>
      <c r="L35">
        <v>218</v>
      </c>
      <c r="M35">
        <v>194</v>
      </c>
      <c r="N35">
        <f>L35+M35</f>
        <v>412</v>
      </c>
    </row>
    <row r="36" spans="1:14" ht="12.75">
      <c r="A36" t="s">
        <v>139</v>
      </c>
      <c r="B36" s="57" t="str">
        <f>B13</f>
        <v>Matthew Cherney</v>
      </c>
      <c r="C36" s="57"/>
      <c r="D36">
        <v>191</v>
      </c>
      <c r="E36">
        <v>247</v>
      </c>
      <c r="F36">
        <f t="shared" si="0"/>
        <v>438</v>
      </c>
      <c r="I36" s="57" t="str">
        <f>E25</f>
        <v>Zak Eidsor</v>
      </c>
      <c r="J36" s="57"/>
      <c r="K36" s="57"/>
      <c r="L36">
        <v>201</v>
      </c>
      <c r="M36">
        <v>209</v>
      </c>
      <c r="N36">
        <f>L36+M36</f>
        <v>410</v>
      </c>
    </row>
    <row r="38" spans="1:14" ht="12.75">
      <c r="A38" t="s">
        <v>29</v>
      </c>
      <c r="B38" s="57" t="str">
        <f>B16</f>
        <v>Brandon Biondo</v>
      </c>
      <c r="C38" s="57"/>
      <c r="D38">
        <v>229</v>
      </c>
      <c r="E38">
        <v>209</v>
      </c>
      <c r="F38">
        <f t="shared" si="0"/>
        <v>438</v>
      </c>
      <c r="I38" s="74" t="str">
        <f>R3</f>
        <v>Kyle Zagar</v>
      </c>
      <c r="J38" s="74"/>
      <c r="K38" s="74"/>
      <c r="L38" s="51">
        <v>181</v>
      </c>
      <c r="M38" s="51">
        <v>262</v>
      </c>
      <c r="N38">
        <f>L38+M38</f>
        <v>443</v>
      </c>
    </row>
    <row r="39" spans="1:14" ht="12.75">
      <c r="A39" t="s">
        <v>143</v>
      </c>
      <c r="B39" s="57" t="str">
        <f>B20</f>
        <v>Jacob Jones</v>
      </c>
      <c r="C39" s="57"/>
      <c r="D39">
        <v>182</v>
      </c>
      <c r="E39">
        <v>158</v>
      </c>
      <c r="F39">
        <f t="shared" si="0"/>
        <v>340</v>
      </c>
      <c r="I39" s="57" t="str">
        <f>R12</f>
        <v>Aaron Turner</v>
      </c>
      <c r="J39" s="57"/>
      <c r="K39" s="57"/>
      <c r="L39" s="51">
        <v>256</v>
      </c>
      <c r="M39">
        <v>258</v>
      </c>
      <c r="N39">
        <f>L39+M39</f>
        <v>514</v>
      </c>
    </row>
    <row r="40" spans="9:11" ht="12.75">
      <c r="I40" s="57"/>
      <c r="J40" s="57"/>
      <c r="K40" s="57"/>
    </row>
    <row r="41" spans="1:14" ht="12.75">
      <c r="A41" t="s">
        <v>28</v>
      </c>
      <c r="B41" s="57" t="str">
        <f>B23</f>
        <v>Zak Eidsor</v>
      </c>
      <c r="C41" s="57"/>
      <c r="D41">
        <v>266</v>
      </c>
      <c r="E41">
        <v>202</v>
      </c>
      <c r="F41">
        <f t="shared" si="0"/>
        <v>468</v>
      </c>
      <c r="I41" s="57" t="str">
        <f>R17</f>
        <v>James Rogers III</v>
      </c>
      <c r="J41" s="57"/>
      <c r="K41" s="57"/>
      <c r="L41">
        <v>211</v>
      </c>
      <c r="M41">
        <v>186</v>
      </c>
      <c r="N41">
        <f>L41+M41</f>
        <v>397</v>
      </c>
    </row>
    <row r="42" spans="1:14" ht="12.75">
      <c r="A42" t="s">
        <v>142</v>
      </c>
      <c r="B42" s="57" t="str">
        <f>B27</f>
        <v>Billy Foertsch</v>
      </c>
      <c r="C42" s="57"/>
      <c r="D42">
        <v>205</v>
      </c>
      <c r="E42">
        <v>182</v>
      </c>
      <c r="F42">
        <f t="shared" si="0"/>
        <v>387</v>
      </c>
      <c r="I42" s="57" t="str">
        <f>R25</f>
        <v>Zach Singer</v>
      </c>
      <c r="J42" s="57"/>
      <c r="K42" s="57"/>
      <c r="L42">
        <v>200</v>
      </c>
      <c r="M42">
        <v>216</v>
      </c>
      <c r="N42">
        <f>L42+M42</f>
        <v>416</v>
      </c>
    </row>
    <row r="44" spans="1:12" ht="12.75">
      <c r="A44" t="s">
        <v>30</v>
      </c>
      <c r="B44" t="str">
        <f>U1</f>
        <v>Kyle Zagar</v>
      </c>
      <c r="D44">
        <v>193</v>
      </c>
      <c r="E44">
        <v>237</v>
      </c>
      <c r="F44">
        <f t="shared" si="0"/>
        <v>430</v>
      </c>
      <c r="K44" s="70" t="s">
        <v>147</v>
      </c>
      <c r="L44" s="70"/>
    </row>
    <row r="45" spans="1:6" ht="12.75">
      <c r="A45" t="s">
        <v>141</v>
      </c>
      <c r="B45" t="str">
        <f>U6</f>
        <v>Christopher Wiley</v>
      </c>
      <c r="D45">
        <v>179</v>
      </c>
      <c r="E45">
        <v>182</v>
      </c>
      <c r="F45">
        <f t="shared" si="0"/>
        <v>361</v>
      </c>
    </row>
    <row r="46" spans="9:14" ht="12.75">
      <c r="I46" s="57" t="str">
        <f>H8</f>
        <v>Zach Woelfel</v>
      </c>
      <c r="J46" s="57"/>
      <c r="K46" s="57"/>
      <c r="L46">
        <v>247</v>
      </c>
      <c r="M46">
        <v>231</v>
      </c>
      <c r="N46">
        <f>L46+M46</f>
        <v>478</v>
      </c>
    </row>
    <row r="47" spans="1:14" ht="12.75">
      <c r="A47" t="s">
        <v>31</v>
      </c>
      <c r="B47" t="str">
        <f>U8</f>
        <v>Aaron Turner</v>
      </c>
      <c r="D47">
        <v>212</v>
      </c>
      <c r="E47">
        <v>246</v>
      </c>
      <c r="F47">
        <f t="shared" si="0"/>
        <v>458</v>
      </c>
      <c r="I47" s="57" t="str">
        <f>H22</f>
        <v>Brandon Biondo</v>
      </c>
      <c r="J47" s="57"/>
      <c r="K47" s="57"/>
      <c r="L47">
        <v>278</v>
      </c>
      <c r="M47">
        <v>222</v>
      </c>
      <c r="N47">
        <f>L47+M47</f>
        <v>500</v>
      </c>
    </row>
    <row r="48" spans="1:6" ht="12.75">
      <c r="A48" t="s">
        <v>144</v>
      </c>
      <c r="B48" t="str">
        <f>U13</f>
        <v>Brent Boho</v>
      </c>
      <c r="D48">
        <v>206</v>
      </c>
      <c r="E48">
        <v>202</v>
      </c>
      <c r="F48">
        <f t="shared" si="0"/>
        <v>408</v>
      </c>
    </row>
    <row r="49" spans="9:14" ht="12.75">
      <c r="I49" s="57" t="str">
        <f>O8</f>
        <v>Aaron Turner</v>
      </c>
      <c r="J49" s="57"/>
      <c r="K49" s="57"/>
      <c r="L49">
        <v>233</v>
      </c>
      <c r="M49">
        <v>215</v>
      </c>
      <c r="N49">
        <f>L49+M49</f>
        <v>448</v>
      </c>
    </row>
    <row r="50" spans="1:14" ht="12.75">
      <c r="A50" t="s">
        <v>33</v>
      </c>
      <c r="B50" t="str">
        <f>U15</f>
        <v>James Rogers III</v>
      </c>
      <c r="D50">
        <v>278</v>
      </c>
      <c r="E50">
        <v>221</v>
      </c>
      <c r="F50">
        <f t="shared" si="0"/>
        <v>499</v>
      </c>
      <c r="I50" s="57" t="str">
        <f>O22</f>
        <v>Zach Singer</v>
      </c>
      <c r="J50" s="57"/>
      <c r="K50" s="57"/>
      <c r="L50">
        <v>213</v>
      </c>
      <c r="M50">
        <v>194</v>
      </c>
      <c r="N50">
        <f>L50+M50</f>
        <v>407</v>
      </c>
    </row>
    <row r="51" spans="1:6" ht="12.75">
      <c r="A51" t="s">
        <v>145</v>
      </c>
      <c r="B51" t="str">
        <f>U20</f>
        <v>Baker Schmidt</v>
      </c>
      <c r="D51">
        <v>235</v>
      </c>
      <c r="E51">
        <v>218</v>
      </c>
      <c r="F51">
        <f t="shared" si="0"/>
        <v>453</v>
      </c>
    </row>
    <row r="52" spans="11:12" ht="12.75">
      <c r="K52" s="70" t="s">
        <v>35</v>
      </c>
      <c r="L52" s="70"/>
    </row>
    <row r="53" spans="1:6" ht="12.75">
      <c r="A53" t="s">
        <v>32</v>
      </c>
      <c r="B53" t="str">
        <f>U22</f>
        <v>Chad Dempski</v>
      </c>
      <c r="D53">
        <v>205</v>
      </c>
      <c r="E53">
        <v>161</v>
      </c>
      <c r="F53">
        <f t="shared" si="0"/>
        <v>366</v>
      </c>
    </row>
    <row r="54" spans="1:14" ht="12.75">
      <c r="A54" t="s">
        <v>140</v>
      </c>
      <c r="B54" t="str">
        <f>U27</f>
        <v>Zach Singer</v>
      </c>
      <c r="D54">
        <v>278</v>
      </c>
      <c r="E54">
        <v>237</v>
      </c>
      <c r="F54">
        <f t="shared" si="0"/>
        <v>515</v>
      </c>
      <c r="I54" s="57" t="str">
        <f>K15</f>
        <v>Brandon Biondo</v>
      </c>
      <c r="J54" s="57"/>
      <c r="K54" s="57"/>
      <c r="L54">
        <v>238</v>
      </c>
      <c r="M54">
        <v>191</v>
      </c>
      <c r="N54">
        <f>L54+M54</f>
        <v>429</v>
      </c>
    </row>
    <row r="55" spans="9:14" ht="12.75">
      <c r="I55" s="57" t="str">
        <f>K19</f>
        <v>Aaron Turner</v>
      </c>
      <c r="J55" s="57"/>
      <c r="K55" s="57"/>
      <c r="L55">
        <v>258</v>
      </c>
      <c r="M55">
        <v>268</v>
      </c>
      <c r="N55">
        <f>L55+M55</f>
        <v>526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I39:K39"/>
    <mergeCell ref="R3:S3"/>
    <mergeCell ref="R12:S12"/>
    <mergeCell ref="R17:S17"/>
    <mergeCell ref="R25:S25"/>
    <mergeCell ref="Q8:R8"/>
    <mergeCell ref="Q22:R22"/>
    <mergeCell ref="I33:K33"/>
    <mergeCell ref="T25:U25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B32:C32"/>
    <mergeCell ref="B33:C33"/>
    <mergeCell ref="B38:C38"/>
    <mergeCell ref="B39:C39"/>
    <mergeCell ref="B41:C41"/>
    <mergeCell ref="B42:C42"/>
    <mergeCell ref="B35:C35"/>
    <mergeCell ref="B36:C36"/>
    <mergeCell ref="H8:I8"/>
    <mergeCell ref="A25:C25"/>
    <mergeCell ref="B20:C20"/>
    <mergeCell ref="B23:C23"/>
    <mergeCell ref="B27:C27"/>
    <mergeCell ref="A30:F30"/>
    <mergeCell ref="H22:I22"/>
    <mergeCell ref="E4:F4"/>
    <mergeCell ref="B9:C9"/>
    <mergeCell ref="A11:C11"/>
    <mergeCell ref="E11:F11"/>
    <mergeCell ref="E18:F18"/>
    <mergeCell ref="E25:F25"/>
    <mergeCell ref="E8:F8"/>
    <mergeCell ref="E22:F22"/>
    <mergeCell ref="A18:C18"/>
    <mergeCell ref="B13:C13"/>
    <mergeCell ref="B16:C16"/>
    <mergeCell ref="A4:C4"/>
    <mergeCell ref="B2:C2"/>
    <mergeCell ref="B6:C6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E1">
      <selection activeCell="K24" sqref="K24:M24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Savannah Gerou</v>
      </c>
      <c r="V1" s="34"/>
      <c r="W1" s="49" t="s">
        <v>30</v>
      </c>
    </row>
    <row r="2" spans="1:20" ht="12.75">
      <c r="A2" s="34" t="s">
        <v>26</v>
      </c>
      <c r="B2" s="68" t="str">
        <f>Girls!B4</f>
        <v>Allison Dempski</v>
      </c>
      <c r="C2" s="68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454</v>
      </c>
      <c r="R3" s="68" t="str">
        <f>U1</f>
        <v>Savannah Gerou</v>
      </c>
      <c r="S3" s="75"/>
      <c r="T3" s="47"/>
    </row>
    <row r="4" spans="1:21" ht="12.75">
      <c r="A4" s="67" t="s">
        <v>48</v>
      </c>
      <c r="B4" s="67"/>
      <c r="C4" s="67"/>
      <c r="D4" s="31"/>
      <c r="E4" s="69" t="str">
        <f>B2</f>
        <v>Allison Dempski</v>
      </c>
      <c r="F4" s="68"/>
      <c r="G4" s="29">
        <f>N32</f>
        <v>397</v>
      </c>
      <c r="Q4" s="47"/>
      <c r="T4" s="71" t="s">
        <v>48</v>
      </c>
      <c r="U4" s="57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138</v>
      </c>
      <c r="B6" s="68" t="s">
        <v>173</v>
      </c>
      <c r="C6" s="68"/>
      <c r="D6" s="36">
        <f>F33</f>
        <v>0</v>
      </c>
      <c r="G6" s="31"/>
      <c r="Q6" s="47"/>
      <c r="T6" s="46">
        <f>F45</f>
        <v>0</v>
      </c>
      <c r="U6" s="34" t="s">
        <v>173</v>
      </c>
      <c r="V6" s="34"/>
      <c r="W6" s="49" t="s">
        <v>141</v>
      </c>
    </row>
    <row r="7" spans="7:17" ht="12.75">
      <c r="G7" s="31"/>
      <c r="Q7" s="47"/>
    </row>
    <row r="8" spans="5:23" ht="12.75">
      <c r="E8" s="57" t="s">
        <v>181</v>
      </c>
      <c r="F8" s="57"/>
      <c r="G8" s="31"/>
      <c r="H8" s="69" t="s">
        <v>95</v>
      </c>
      <c r="I8" s="68"/>
      <c r="J8" s="29">
        <f>N46</f>
        <v>427</v>
      </c>
      <c r="N8" s="34">
        <f>N49</f>
        <v>415</v>
      </c>
      <c r="O8" s="68" t="s">
        <v>149</v>
      </c>
      <c r="P8" s="75"/>
      <c r="Q8" s="71" t="s">
        <v>179</v>
      </c>
      <c r="R8" s="57"/>
      <c r="T8" s="34">
        <f>F47</f>
        <v>0</v>
      </c>
      <c r="U8" s="34" t="str">
        <f>Girls!B9</f>
        <v>Sarah Paasch</v>
      </c>
      <c r="V8" s="34"/>
      <c r="W8" s="49" t="s">
        <v>31</v>
      </c>
    </row>
    <row r="9" spans="1:20" ht="12.75">
      <c r="A9" s="34" t="s">
        <v>27</v>
      </c>
      <c r="B9" s="68" t="str">
        <f>Girls!B11</f>
        <v>Jessica Purgett</v>
      </c>
      <c r="C9" s="68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67" t="s">
        <v>148</v>
      </c>
      <c r="B11" s="67"/>
      <c r="C11" s="67"/>
      <c r="D11" s="31"/>
      <c r="E11" s="69" t="str">
        <f>B9</f>
        <v>Jessica Purgett</v>
      </c>
      <c r="F11" s="68"/>
      <c r="G11" s="32">
        <f>N33</f>
        <v>357</v>
      </c>
      <c r="J11" s="31"/>
      <c r="N11" s="47"/>
      <c r="Q11" s="47"/>
      <c r="T11" s="71" t="s">
        <v>48</v>
      </c>
      <c r="U11" s="57"/>
    </row>
    <row r="12" spans="1:23" ht="12.75">
      <c r="A12" s="33"/>
      <c r="B12" s="33"/>
      <c r="C12" s="33"/>
      <c r="D12" s="31"/>
      <c r="J12" s="31"/>
      <c r="N12" s="47"/>
      <c r="Q12" s="46">
        <f>N39</f>
        <v>409</v>
      </c>
      <c r="R12" s="68" t="str">
        <f>U8</f>
        <v>Sarah Paasch</v>
      </c>
      <c r="S12" s="75"/>
      <c r="T12" s="47"/>
      <c r="W12" s="45"/>
    </row>
    <row r="13" spans="1:23" ht="12.75">
      <c r="A13" s="34" t="s">
        <v>139</v>
      </c>
      <c r="B13" s="68" t="s">
        <v>173</v>
      </c>
      <c r="C13" s="68"/>
      <c r="D13" s="36">
        <f>F36</f>
        <v>0</v>
      </c>
      <c r="J13" s="31"/>
      <c r="N13" s="47"/>
      <c r="T13" s="46">
        <f>F48</f>
        <v>0</v>
      </c>
      <c r="U13" s="34" t="s">
        <v>173</v>
      </c>
      <c r="V13" s="34"/>
      <c r="W13" s="49" t="s">
        <v>144</v>
      </c>
    </row>
    <row r="14" spans="10:14" ht="12.75">
      <c r="J14" s="31"/>
      <c r="N14" s="47"/>
    </row>
    <row r="15" spans="8:23" ht="12.75">
      <c r="H15" s="57" t="s">
        <v>184</v>
      </c>
      <c r="I15" s="57"/>
      <c r="J15" s="31"/>
      <c r="K15" s="69" t="s">
        <v>102</v>
      </c>
      <c r="L15" s="68"/>
      <c r="M15" s="34">
        <f>N54</f>
        <v>397</v>
      </c>
      <c r="N15" s="71" t="s">
        <v>183</v>
      </c>
      <c r="O15" s="57"/>
      <c r="T15" s="34">
        <f>F50</f>
        <v>0</v>
      </c>
      <c r="U15" s="34" t="str">
        <f>Girls!B10</f>
        <v>Cyndal Johannes</v>
      </c>
      <c r="V15" s="34"/>
      <c r="W15" s="49" t="s">
        <v>33</v>
      </c>
    </row>
    <row r="16" spans="1:20" ht="12.75">
      <c r="A16" s="34" t="s">
        <v>29</v>
      </c>
      <c r="B16" s="68" t="str">
        <f>Girls!B8</f>
        <v>Nicolette Mendez</v>
      </c>
      <c r="C16" s="68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2" t="s">
        <v>185</v>
      </c>
      <c r="L17" s="73"/>
      <c r="M17" s="73"/>
      <c r="N17" s="47"/>
      <c r="Q17" s="34">
        <f>N41</f>
        <v>407</v>
      </c>
      <c r="R17" s="68" t="str">
        <f>U15</f>
        <v>Cyndal Johannes</v>
      </c>
      <c r="S17" s="75"/>
      <c r="T17" s="47"/>
    </row>
    <row r="18" spans="1:21" ht="12.75">
      <c r="A18" s="67" t="s">
        <v>148</v>
      </c>
      <c r="B18" s="67"/>
      <c r="C18" s="67"/>
      <c r="D18" s="31"/>
      <c r="E18" s="69" t="str">
        <f>B16</f>
        <v>Nicolette Mendez</v>
      </c>
      <c r="F18" s="68"/>
      <c r="G18" s="29">
        <f>N35</f>
        <v>390</v>
      </c>
      <c r="J18" s="31"/>
      <c r="N18" s="47"/>
      <c r="Q18" s="47"/>
      <c r="T18" s="71" t="s">
        <v>48</v>
      </c>
      <c r="U18" s="57"/>
    </row>
    <row r="19" spans="1:20" ht="12.75">
      <c r="A19" s="33"/>
      <c r="B19" s="33"/>
      <c r="C19" s="33"/>
      <c r="D19" s="31"/>
      <c r="G19" s="30"/>
      <c r="J19" s="31"/>
      <c r="K19" s="69" t="s">
        <v>97</v>
      </c>
      <c r="L19" s="68"/>
      <c r="M19" s="36">
        <f>N55</f>
        <v>379</v>
      </c>
      <c r="N19" s="47"/>
      <c r="Q19" s="47"/>
      <c r="T19" s="47"/>
    </row>
    <row r="20" spans="1:23" ht="12.75">
      <c r="A20" s="34" t="s">
        <v>143</v>
      </c>
      <c r="B20" s="68" t="s">
        <v>173</v>
      </c>
      <c r="C20" s="68"/>
      <c r="D20" s="36">
        <f>F39</f>
        <v>0</v>
      </c>
      <c r="G20" s="31"/>
      <c r="J20" s="31"/>
      <c r="N20" s="47"/>
      <c r="Q20" s="47"/>
      <c r="T20" s="46">
        <f>F51</f>
        <v>0</v>
      </c>
      <c r="U20" s="34" t="s">
        <v>173</v>
      </c>
      <c r="V20" s="34"/>
      <c r="W20" s="49" t="s">
        <v>145</v>
      </c>
    </row>
    <row r="21" spans="7:17" ht="12.75">
      <c r="G21" s="31"/>
      <c r="J21" s="31"/>
      <c r="N21" s="47"/>
      <c r="Q21" s="47"/>
    </row>
    <row r="22" spans="5:23" ht="12.75">
      <c r="E22" s="57" t="s">
        <v>178</v>
      </c>
      <c r="F22" s="57"/>
      <c r="G22" s="31"/>
      <c r="H22" s="69" t="s">
        <v>102</v>
      </c>
      <c r="I22" s="68"/>
      <c r="J22" s="32">
        <f>N47</f>
        <v>477</v>
      </c>
      <c r="N22" s="46">
        <f>N50</f>
        <v>441</v>
      </c>
      <c r="O22" s="68" t="s">
        <v>97</v>
      </c>
      <c r="P22" s="75"/>
      <c r="Q22" s="71" t="s">
        <v>182</v>
      </c>
      <c r="R22" s="57"/>
      <c r="T22" s="34">
        <f>F53</f>
        <v>0</v>
      </c>
      <c r="U22" s="34" t="str">
        <f>Girls!B5</f>
        <v>Taylor Hoppe</v>
      </c>
      <c r="V22" s="34"/>
      <c r="W22" s="49" t="s">
        <v>32</v>
      </c>
    </row>
    <row r="23" spans="1:20" ht="12.75">
      <c r="A23" s="34" t="s">
        <v>28</v>
      </c>
      <c r="B23" s="68" t="str">
        <f>Girls!B7</f>
        <v>Samantha Munsch</v>
      </c>
      <c r="C23" s="68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6" t="s">
        <v>102</v>
      </c>
      <c r="L24" s="76"/>
      <c r="M24" s="76"/>
      <c r="Q24" s="47"/>
      <c r="T24" s="47"/>
    </row>
    <row r="25" spans="1:21" ht="12.75">
      <c r="A25" s="67" t="s">
        <v>148</v>
      </c>
      <c r="B25" s="67"/>
      <c r="C25" s="67"/>
      <c r="D25" s="31"/>
      <c r="E25" s="69" t="str">
        <f>B23</f>
        <v>Samantha Munsch</v>
      </c>
      <c r="F25" s="68"/>
      <c r="G25" s="32">
        <f>N36</f>
        <v>420</v>
      </c>
      <c r="Q25" s="46">
        <f>N42</f>
        <v>445</v>
      </c>
      <c r="R25" s="68" t="str">
        <f>U22</f>
        <v>Taylor Hoppe</v>
      </c>
      <c r="S25" s="75"/>
      <c r="T25" s="71" t="s">
        <v>48</v>
      </c>
      <c r="U25" s="57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142</v>
      </c>
      <c r="B27" s="68" t="s">
        <v>173</v>
      </c>
      <c r="C27" s="68"/>
      <c r="D27" s="36">
        <f>F42</f>
        <v>0</v>
      </c>
      <c r="T27" s="46">
        <f>F54</f>
        <v>0</v>
      </c>
      <c r="U27" s="34" t="s">
        <v>173</v>
      </c>
      <c r="V27" s="34"/>
      <c r="W27" s="49" t="s">
        <v>140</v>
      </c>
    </row>
    <row r="30" spans="1:14" ht="12.75">
      <c r="A30" s="70" t="s">
        <v>137</v>
      </c>
      <c r="B30" s="57"/>
      <c r="C30" s="57"/>
      <c r="D30" s="57"/>
      <c r="E30" s="57"/>
      <c r="F30" s="57"/>
      <c r="I30" s="70" t="s">
        <v>146</v>
      </c>
      <c r="J30" s="70"/>
      <c r="K30" s="70"/>
      <c r="L30" s="70"/>
      <c r="M30" s="70"/>
      <c r="N30" s="70"/>
    </row>
    <row r="32" spans="1:14" ht="12.75">
      <c r="A32" t="s">
        <v>26</v>
      </c>
      <c r="B32" s="57" t="str">
        <f>B2</f>
        <v>Allison Dempski</v>
      </c>
      <c r="C32" s="57"/>
      <c r="F32">
        <f>D32+E32</f>
        <v>0</v>
      </c>
      <c r="I32" s="57" t="str">
        <f>E4</f>
        <v>Allison Dempski</v>
      </c>
      <c r="J32" s="57"/>
      <c r="K32" s="57"/>
      <c r="L32">
        <v>195</v>
      </c>
      <c r="M32">
        <v>202</v>
      </c>
      <c r="N32">
        <f>L32+M32</f>
        <v>397</v>
      </c>
    </row>
    <row r="33" spans="1:14" ht="12.75">
      <c r="A33" t="s">
        <v>138</v>
      </c>
      <c r="B33" s="57" t="str">
        <f>B6</f>
        <v>BYE</v>
      </c>
      <c r="C33" s="57"/>
      <c r="F33">
        <f>D33+E33</f>
        <v>0</v>
      </c>
      <c r="I33" s="57" t="str">
        <f>E11</f>
        <v>Jessica Purgett</v>
      </c>
      <c r="J33" s="57"/>
      <c r="K33" s="57"/>
      <c r="L33">
        <v>166</v>
      </c>
      <c r="M33">
        <v>191</v>
      </c>
      <c r="N33">
        <f>L33+M33</f>
        <v>357</v>
      </c>
    </row>
    <row r="35" spans="1:14" ht="12.75">
      <c r="A35" t="s">
        <v>27</v>
      </c>
      <c r="B35" s="57" t="str">
        <f>B9</f>
        <v>Jessica Purgett</v>
      </c>
      <c r="C35" s="57"/>
      <c r="F35">
        <f>D35+E35</f>
        <v>0</v>
      </c>
      <c r="I35" s="57" t="str">
        <f>E18</f>
        <v>Nicolette Mendez</v>
      </c>
      <c r="J35" s="57"/>
      <c r="K35" s="57"/>
      <c r="L35">
        <v>191</v>
      </c>
      <c r="M35">
        <v>199</v>
      </c>
      <c r="N35">
        <f>L35+M35</f>
        <v>390</v>
      </c>
    </row>
    <row r="36" spans="1:14" ht="12.75">
      <c r="A36" t="s">
        <v>139</v>
      </c>
      <c r="B36" s="57" t="str">
        <f>B13</f>
        <v>BYE</v>
      </c>
      <c r="C36" s="57"/>
      <c r="F36">
        <f>D36+E36</f>
        <v>0</v>
      </c>
      <c r="I36" s="57" t="str">
        <f>E25</f>
        <v>Samantha Munsch</v>
      </c>
      <c r="J36" s="57"/>
      <c r="K36" s="57"/>
      <c r="L36">
        <v>216</v>
      </c>
      <c r="M36">
        <v>204</v>
      </c>
      <c r="N36">
        <f>L36+M36</f>
        <v>420</v>
      </c>
    </row>
    <row r="38" spans="1:14" ht="12.75">
      <c r="A38" t="s">
        <v>29</v>
      </c>
      <c r="B38" s="57" t="str">
        <f>B16</f>
        <v>Nicolette Mendez</v>
      </c>
      <c r="C38" s="57"/>
      <c r="F38">
        <f>D38+E38</f>
        <v>0</v>
      </c>
      <c r="I38" s="74" t="str">
        <f>R3</f>
        <v>Savannah Gerou</v>
      </c>
      <c r="J38" s="74"/>
      <c r="K38" s="74"/>
      <c r="L38" s="51">
        <v>243</v>
      </c>
      <c r="M38" s="51">
        <v>211</v>
      </c>
      <c r="N38">
        <f>L38+M38</f>
        <v>454</v>
      </c>
    </row>
    <row r="39" spans="1:14" ht="12.75">
      <c r="A39" t="s">
        <v>143</v>
      </c>
      <c r="B39" s="57" t="str">
        <f>B20</f>
        <v>BYE</v>
      </c>
      <c r="C39" s="57"/>
      <c r="F39">
        <f>D39+E39</f>
        <v>0</v>
      </c>
      <c r="I39" s="57" t="str">
        <f>R12</f>
        <v>Sarah Paasch</v>
      </c>
      <c r="J39" s="57"/>
      <c r="K39" s="57"/>
      <c r="L39" s="51">
        <v>229</v>
      </c>
      <c r="M39">
        <v>180</v>
      </c>
      <c r="N39">
        <f>L39+M39</f>
        <v>409</v>
      </c>
    </row>
    <row r="40" spans="9:11" ht="12.75">
      <c r="I40" s="57"/>
      <c r="J40" s="57"/>
      <c r="K40" s="57"/>
    </row>
    <row r="41" spans="1:14" ht="12.75">
      <c r="A41" t="s">
        <v>28</v>
      </c>
      <c r="B41" s="57" t="str">
        <f>B23</f>
        <v>Samantha Munsch</v>
      </c>
      <c r="C41" s="57"/>
      <c r="F41">
        <f>D41+E41</f>
        <v>0</v>
      </c>
      <c r="I41" s="57" t="str">
        <f>R17</f>
        <v>Cyndal Johannes</v>
      </c>
      <c r="J41" s="57"/>
      <c r="K41" s="57"/>
      <c r="L41">
        <v>206</v>
      </c>
      <c r="M41">
        <v>201</v>
      </c>
      <c r="N41">
        <f>L41+M41</f>
        <v>407</v>
      </c>
    </row>
    <row r="42" spans="1:14" ht="12.75">
      <c r="A42" t="s">
        <v>142</v>
      </c>
      <c r="B42" s="57" t="str">
        <f>B27</f>
        <v>BYE</v>
      </c>
      <c r="C42" s="57"/>
      <c r="F42">
        <f>D42+E42</f>
        <v>0</v>
      </c>
      <c r="I42" s="57" t="str">
        <f>R25</f>
        <v>Taylor Hoppe</v>
      </c>
      <c r="J42" s="57"/>
      <c r="K42" s="57"/>
      <c r="L42">
        <v>224</v>
      </c>
      <c r="M42">
        <v>221</v>
      </c>
      <c r="N42">
        <f>L42+M42</f>
        <v>445</v>
      </c>
    </row>
    <row r="44" spans="1:12" ht="12.75">
      <c r="A44" t="s">
        <v>30</v>
      </c>
      <c r="B44" t="str">
        <f>U1</f>
        <v>Savannah Gerou</v>
      </c>
      <c r="F44">
        <f>D44+E44</f>
        <v>0</v>
      </c>
      <c r="K44" s="70" t="s">
        <v>147</v>
      </c>
      <c r="L44" s="70"/>
    </row>
    <row r="45" spans="1:6" ht="12.75">
      <c r="A45" t="s">
        <v>141</v>
      </c>
      <c r="B45" t="str">
        <f>U6</f>
        <v>BYE</v>
      </c>
      <c r="F45">
        <f>D45+E45</f>
        <v>0</v>
      </c>
    </row>
    <row r="46" spans="9:14" ht="12.75">
      <c r="I46" s="57" t="str">
        <f>H8</f>
        <v>Allison Dempski</v>
      </c>
      <c r="J46" s="57"/>
      <c r="K46" s="57"/>
      <c r="L46">
        <v>198</v>
      </c>
      <c r="M46">
        <v>229</v>
      </c>
      <c r="N46">
        <f>L46+M46</f>
        <v>427</v>
      </c>
    </row>
    <row r="47" spans="1:14" ht="12.75">
      <c r="A47" t="s">
        <v>31</v>
      </c>
      <c r="B47" t="str">
        <f>U8</f>
        <v>Sarah Paasch</v>
      </c>
      <c r="F47">
        <f>D47+E47</f>
        <v>0</v>
      </c>
      <c r="I47" s="57" t="str">
        <f>H22</f>
        <v>Samantha Munsch</v>
      </c>
      <c r="J47" s="57"/>
      <c r="K47" s="57"/>
      <c r="L47">
        <v>278</v>
      </c>
      <c r="M47">
        <v>199</v>
      </c>
      <c r="N47">
        <f>L47+M47</f>
        <v>477</v>
      </c>
    </row>
    <row r="48" spans="1:6" ht="12.75">
      <c r="A48" t="s">
        <v>144</v>
      </c>
      <c r="B48" t="str">
        <f>U13</f>
        <v>BYE</v>
      </c>
      <c r="F48">
        <f>D48+E48</f>
        <v>0</v>
      </c>
    </row>
    <row r="49" spans="9:14" ht="12.75">
      <c r="I49" s="57" t="str">
        <f>O8</f>
        <v>Savannah Gerou</v>
      </c>
      <c r="J49" s="57"/>
      <c r="K49" s="57"/>
      <c r="L49">
        <v>224</v>
      </c>
      <c r="M49">
        <v>191</v>
      </c>
      <c r="N49">
        <f>L49+M49</f>
        <v>415</v>
      </c>
    </row>
    <row r="50" spans="1:14" ht="12.75">
      <c r="A50" t="s">
        <v>33</v>
      </c>
      <c r="B50" t="str">
        <f>U15</f>
        <v>Cyndal Johannes</v>
      </c>
      <c r="F50">
        <f>D50+E50</f>
        <v>0</v>
      </c>
      <c r="I50" s="57" t="str">
        <f>O22</f>
        <v>Taylor Hoppe</v>
      </c>
      <c r="J50" s="57"/>
      <c r="K50" s="57"/>
      <c r="L50">
        <v>218</v>
      </c>
      <c r="M50">
        <v>223</v>
      </c>
      <c r="N50">
        <f>L50+M50</f>
        <v>441</v>
      </c>
    </row>
    <row r="51" spans="1:6" ht="12.75">
      <c r="A51" t="s">
        <v>145</v>
      </c>
      <c r="B51" t="str">
        <f>U20</f>
        <v>BYE</v>
      </c>
      <c r="F51">
        <f>D51+E51</f>
        <v>0</v>
      </c>
    </row>
    <row r="52" spans="11:12" ht="12.75">
      <c r="K52" s="70" t="s">
        <v>35</v>
      </c>
      <c r="L52" s="70"/>
    </row>
    <row r="53" spans="1:6" ht="12.75">
      <c r="A53" t="s">
        <v>32</v>
      </c>
      <c r="B53" t="str">
        <f>U22</f>
        <v>Taylor Hoppe</v>
      </c>
      <c r="F53">
        <f>D53+E53</f>
        <v>0</v>
      </c>
    </row>
    <row r="54" spans="1:14" ht="12.75">
      <c r="A54" t="s">
        <v>140</v>
      </c>
      <c r="B54" t="str">
        <f>U27</f>
        <v>BYE</v>
      </c>
      <c r="F54">
        <f>D54+E54</f>
        <v>0</v>
      </c>
      <c r="I54" s="57" t="str">
        <f>K15</f>
        <v>Samantha Munsch</v>
      </c>
      <c r="J54" s="57"/>
      <c r="K54" s="57"/>
      <c r="L54">
        <v>181</v>
      </c>
      <c r="M54">
        <v>216</v>
      </c>
      <c r="N54">
        <f>L54+M54</f>
        <v>397</v>
      </c>
    </row>
    <row r="55" spans="9:14" ht="12.75">
      <c r="I55" s="57" t="str">
        <f>K19</f>
        <v>Taylor Hoppe</v>
      </c>
      <c r="J55" s="57"/>
      <c r="K55" s="57"/>
      <c r="L55">
        <v>189</v>
      </c>
      <c r="M55">
        <v>190</v>
      </c>
      <c r="N55">
        <f>L55+M55</f>
        <v>379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1">
      <selection activeCell="J28" sqref="J27:J28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Danielle Rubach</v>
      </c>
      <c r="V1" s="34"/>
      <c r="W1" s="49" t="s">
        <v>30</v>
      </c>
    </row>
    <row r="2" spans="1:20" ht="12.75">
      <c r="A2" s="34" t="s">
        <v>26</v>
      </c>
      <c r="B2" s="68" t="str">
        <f>Hdcp!B4</f>
        <v>Kyle Mathe</v>
      </c>
      <c r="C2" s="68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481</v>
      </c>
      <c r="R3" s="68" t="str">
        <f>U1</f>
        <v>Danielle Rubach</v>
      </c>
      <c r="S3" s="75"/>
      <c r="T3" s="47"/>
    </row>
    <row r="4" spans="1:21" ht="12.75">
      <c r="A4" s="67" t="s">
        <v>48</v>
      </c>
      <c r="B4" s="67"/>
      <c r="C4" s="67"/>
      <c r="D4" s="31"/>
      <c r="E4" s="69" t="str">
        <f>B2</f>
        <v>Kyle Mathe</v>
      </c>
      <c r="F4" s="68"/>
      <c r="G4" s="29">
        <f>O32</f>
        <v>440</v>
      </c>
      <c r="Q4" s="47"/>
      <c r="T4" s="71" t="s">
        <v>48</v>
      </c>
      <c r="U4" s="57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138</v>
      </c>
      <c r="B6" s="68" t="s">
        <v>173</v>
      </c>
      <c r="C6" s="68"/>
      <c r="D6" s="36">
        <f>G33</f>
        <v>0</v>
      </c>
      <c r="G6" s="31"/>
      <c r="Q6" s="47"/>
      <c r="T6" s="46">
        <f>G45</f>
        <v>0</v>
      </c>
      <c r="U6" s="34" t="s">
        <v>173</v>
      </c>
      <c r="V6" s="34"/>
      <c r="W6" s="49" t="s">
        <v>141</v>
      </c>
    </row>
    <row r="7" spans="7:17" ht="12.75">
      <c r="G7" s="31"/>
      <c r="Q7" s="47"/>
    </row>
    <row r="8" spans="5:23" ht="12.75">
      <c r="E8" s="57" t="s">
        <v>174</v>
      </c>
      <c r="F8" s="57"/>
      <c r="G8" s="31"/>
      <c r="H8" s="69" t="s">
        <v>117</v>
      </c>
      <c r="I8" s="68"/>
      <c r="J8" s="29">
        <f>O46</f>
        <v>513</v>
      </c>
      <c r="N8" s="34">
        <f>O49</f>
        <v>455</v>
      </c>
      <c r="O8" s="68" t="s">
        <v>128</v>
      </c>
      <c r="P8" s="75"/>
      <c r="Q8" s="71" t="s">
        <v>177</v>
      </c>
      <c r="R8" s="57"/>
      <c r="T8" s="34">
        <f>G47</f>
        <v>0</v>
      </c>
      <c r="U8" s="34" t="str">
        <f>Hdcp!B9</f>
        <v>Courtney Wuthrich</v>
      </c>
      <c r="V8" s="34"/>
      <c r="W8" s="49" t="s">
        <v>31</v>
      </c>
    </row>
    <row r="9" spans="1:20" ht="12.75">
      <c r="A9" s="34" t="s">
        <v>27</v>
      </c>
      <c r="B9" s="68" t="str">
        <f>Hdcp!B11</f>
        <v>Adam Barforth</v>
      </c>
      <c r="C9" s="68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67" t="s">
        <v>148</v>
      </c>
      <c r="B11" s="67"/>
      <c r="C11" s="67"/>
      <c r="D11" s="31"/>
      <c r="E11" s="69" t="str">
        <f>B9</f>
        <v>Adam Barforth</v>
      </c>
      <c r="F11" s="68"/>
      <c r="G11" s="32">
        <f>O33</f>
        <v>439</v>
      </c>
      <c r="J11" s="31"/>
      <c r="N11" s="47"/>
      <c r="Q11" s="47"/>
      <c r="T11" s="71" t="s">
        <v>48</v>
      </c>
      <c r="U11" s="57"/>
    </row>
    <row r="12" spans="1:23" ht="12.75">
      <c r="A12" s="33"/>
      <c r="B12" s="33"/>
      <c r="C12" s="33"/>
      <c r="D12" s="31"/>
      <c r="J12" s="31"/>
      <c r="N12" s="47"/>
      <c r="Q12" s="46">
        <f>O39</f>
        <v>512</v>
      </c>
      <c r="R12" s="68" t="str">
        <f>U8</f>
        <v>Courtney Wuthrich</v>
      </c>
      <c r="S12" s="75"/>
      <c r="T12" s="47"/>
      <c r="W12" s="45"/>
    </row>
    <row r="13" spans="1:23" ht="12.75">
      <c r="A13" s="34" t="s">
        <v>139</v>
      </c>
      <c r="B13" s="68" t="s">
        <v>173</v>
      </c>
      <c r="C13" s="68"/>
      <c r="D13" s="36">
        <f>G36</f>
        <v>0</v>
      </c>
      <c r="J13" s="31"/>
      <c r="N13" s="47"/>
      <c r="T13" s="46">
        <f>G48</f>
        <v>0</v>
      </c>
      <c r="U13" s="34" t="s">
        <v>173</v>
      </c>
      <c r="V13" s="34"/>
      <c r="W13" s="49" t="s">
        <v>144</v>
      </c>
    </row>
    <row r="14" spans="10:14" ht="12.75">
      <c r="J14" s="31"/>
      <c r="N14" s="47"/>
    </row>
    <row r="15" spans="8:23" ht="12.75">
      <c r="H15" s="57" t="s">
        <v>179</v>
      </c>
      <c r="I15" s="57"/>
      <c r="J15" s="31"/>
      <c r="K15" s="69" t="s">
        <v>117</v>
      </c>
      <c r="L15" s="68"/>
      <c r="M15" s="34">
        <f>O54</f>
        <v>512</v>
      </c>
      <c r="N15" s="71" t="s">
        <v>178</v>
      </c>
      <c r="O15" s="57"/>
      <c r="T15" s="34">
        <f>G50</f>
        <v>0</v>
      </c>
      <c r="U15" s="34" t="str">
        <f>Hdcp!B10</f>
        <v>Logan Enerson</v>
      </c>
      <c r="V15" s="34"/>
      <c r="W15" s="49" t="s">
        <v>33</v>
      </c>
    </row>
    <row r="16" spans="1:20" ht="12.75">
      <c r="A16" s="34" t="s">
        <v>29</v>
      </c>
      <c r="B16" s="68" t="str">
        <f>Hdcp!B8</f>
        <v>Austin Czerwinski</v>
      </c>
      <c r="C16" s="68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72" t="s">
        <v>180</v>
      </c>
      <c r="L17" s="73"/>
      <c r="M17" s="73"/>
      <c r="N17" s="47"/>
      <c r="Q17" s="34">
        <f>O41</f>
        <v>530</v>
      </c>
      <c r="R17" s="68" t="str">
        <f>U15</f>
        <v>Logan Enerson</v>
      </c>
      <c r="S17" s="75"/>
      <c r="T17" s="47"/>
    </row>
    <row r="18" spans="1:21" ht="12.75">
      <c r="A18" s="67" t="s">
        <v>148</v>
      </c>
      <c r="B18" s="67"/>
      <c r="C18" s="67"/>
      <c r="D18" s="31"/>
      <c r="E18" s="69" t="str">
        <f>B16</f>
        <v>Austin Czerwinski</v>
      </c>
      <c r="F18" s="68"/>
      <c r="G18" s="29">
        <f>O35</f>
        <v>353</v>
      </c>
      <c r="J18" s="31"/>
      <c r="N18" s="47"/>
      <c r="Q18" s="47"/>
      <c r="T18" s="71" t="s">
        <v>48</v>
      </c>
      <c r="U18" s="57"/>
    </row>
    <row r="19" spans="1:20" ht="12.75">
      <c r="A19" s="33"/>
      <c r="B19" s="33"/>
      <c r="C19" s="33"/>
      <c r="D19" s="31"/>
      <c r="G19" s="30"/>
      <c r="J19" s="31"/>
      <c r="K19" s="69" t="s">
        <v>128</v>
      </c>
      <c r="L19" s="68"/>
      <c r="M19" s="36">
        <f>O55</f>
        <v>487</v>
      </c>
      <c r="N19" s="47"/>
      <c r="Q19" s="47"/>
      <c r="T19" s="47"/>
    </row>
    <row r="20" spans="1:23" ht="12.75">
      <c r="A20" s="34" t="s">
        <v>143</v>
      </c>
      <c r="B20" s="68" t="s">
        <v>173</v>
      </c>
      <c r="C20" s="68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">
        <v>173</v>
      </c>
      <c r="V20" s="34"/>
      <c r="W20" s="49" t="s">
        <v>145</v>
      </c>
    </row>
    <row r="21" spans="7:17" ht="12.75">
      <c r="G21" s="31"/>
      <c r="J21" s="31"/>
      <c r="N21" s="47"/>
      <c r="Q21" s="47"/>
    </row>
    <row r="22" spans="5:23" ht="12.75">
      <c r="E22" s="57" t="s">
        <v>175</v>
      </c>
      <c r="F22" s="57"/>
      <c r="G22" s="31"/>
      <c r="H22" s="69" t="s">
        <v>127</v>
      </c>
      <c r="I22" s="68"/>
      <c r="J22" s="32">
        <f>O47</f>
        <v>395</v>
      </c>
      <c r="N22" s="46">
        <f>O50</f>
        <v>436</v>
      </c>
      <c r="O22" s="68" t="s">
        <v>114</v>
      </c>
      <c r="P22" s="75"/>
      <c r="Q22" s="71" t="s">
        <v>176</v>
      </c>
      <c r="R22" s="57"/>
      <c r="T22" s="34">
        <f>G53</f>
        <v>0</v>
      </c>
      <c r="U22" s="34" t="str">
        <f>Hdcp!B5</f>
        <v>Owen Hamen</v>
      </c>
      <c r="V22" s="34"/>
      <c r="W22" s="49" t="s">
        <v>32</v>
      </c>
    </row>
    <row r="23" spans="1:20" ht="12.75">
      <c r="A23" s="34" t="s">
        <v>28</v>
      </c>
      <c r="B23" s="68" t="str">
        <f>Hdcp!B7</f>
        <v>Austin Tryba</v>
      </c>
      <c r="C23" s="68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76" t="s">
        <v>117</v>
      </c>
      <c r="L24" s="76"/>
      <c r="M24" s="76"/>
      <c r="Q24" s="47"/>
      <c r="T24" s="47"/>
    </row>
    <row r="25" spans="1:21" ht="12.75">
      <c r="A25" s="67" t="s">
        <v>148</v>
      </c>
      <c r="B25" s="67"/>
      <c r="C25" s="67"/>
      <c r="D25" s="31"/>
      <c r="E25" s="69" t="str">
        <f>B23</f>
        <v>Austin Tryba</v>
      </c>
      <c r="F25" s="68"/>
      <c r="G25" s="32">
        <f>O36</f>
        <v>453</v>
      </c>
      <c r="Q25" s="46">
        <f>O42</f>
        <v>466</v>
      </c>
      <c r="R25" s="68" t="str">
        <f>U22</f>
        <v>Owen Hamen</v>
      </c>
      <c r="S25" s="75"/>
      <c r="T25" s="71" t="s">
        <v>48</v>
      </c>
      <c r="U25" s="57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142</v>
      </c>
      <c r="B27" s="68" t="s">
        <v>173</v>
      </c>
      <c r="C27" s="68"/>
      <c r="D27" s="36">
        <f>G42</f>
        <v>0</v>
      </c>
      <c r="T27" s="46">
        <f>G54</f>
        <v>0</v>
      </c>
      <c r="U27" s="34" t="s">
        <v>173</v>
      </c>
      <c r="V27" s="34"/>
      <c r="W27" s="49" t="s">
        <v>140</v>
      </c>
    </row>
    <row r="30" spans="1:14" ht="12.75">
      <c r="A30" s="70" t="s">
        <v>137</v>
      </c>
      <c r="B30" s="57"/>
      <c r="C30" s="57"/>
      <c r="D30" s="57"/>
      <c r="E30" s="57"/>
      <c r="F30" s="57"/>
      <c r="I30" s="70" t="s">
        <v>146</v>
      </c>
      <c r="J30" s="70"/>
      <c r="K30" s="70"/>
      <c r="L30" s="70"/>
      <c r="M30" s="70"/>
      <c r="N30" s="70"/>
    </row>
    <row r="32" spans="1:15" ht="12.75">
      <c r="A32" t="s">
        <v>26</v>
      </c>
      <c r="B32" s="57" t="str">
        <f>B2</f>
        <v>Kyle Mathe</v>
      </c>
      <c r="C32" s="57"/>
      <c r="G32">
        <f>SUM(D32:F32)</f>
        <v>0</v>
      </c>
      <c r="I32" s="57" t="str">
        <f>E4</f>
        <v>Kyle Mathe</v>
      </c>
      <c r="J32" s="57"/>
      <c r="K32" s="57"/>
      <c r="L32">
        <v>203</v>
      </c>
      <c r="M32">
        <v>205</v>
      </c>
      <c r="N32">
        <v>32</v>
      </c>
      <c r="O32">
        <f>SUM(L32:N32)</f>
        <v>440</v>
      </c>
    </row>
    <row r="33" spans="1:15" ht="12.75">
      <c r="A33" t="s">
        <v>138</v>
      </c>
      <c r="B33" s="57" t="str">
        <f>B6</f>
        <v>BYE</v>
      </c>
      <c r="C33" s="57"/>
      <c r="G33">
        <f aca="true" t="shared" si="0" ref="G33:G54">SUM(D33:F33)</f>
        <v>0</v>
      </c>
      <c r="I33" s="57" t="str">
        <f>E11</f>
        <v>Adam Barforth</v>
      </c>
      <c r="J33" s="57"/>
      <c r="K33" s="57"/>
      <c r="L33">
        <v>188</v>
      </c>
      <c r="M33">
        <v>191</v>
      </c>
      <c r="N33">
        <v>60</v>
      </c>
      <c r="O33">
        <f aca="true" t="shared" si="1" ref="O33:O55">SUM(L33:N33)</f>
        <v>439</v>
      </c>
    </row>
    <row r="35" spans="1:15" ht="12.75">
      <c r="A35" t="s">
        <v>27</v>
      </c>
      <c r="B35" s="57" t="str">
        <f>B9</f>
        <v>Adam Barforth</v>
      </c>
      <c r="C35" s="57"/>
      <c r="G35">
        <f t="shared" si="0"/>
        <v>0</v>
      </c>
      <c r="I35" s="57" t="str">
        <f>E18</f>
        <v>Austin Czerwinski</v>
      </c>
      <c r="J35" s="57"/>
      <c r="K35" s="57"/>
      <c r="L35">
        <v>141</v>
      </c>
      <c r="M35">
        <v>166</v>
      </c>
      <c r="N35">
        <v>46</v>
      </c>
      <c r="O35">
        <f t="shared" si="1"/>
        <v>353</v>
      </c>
    </row>
    <row r="36" spans="1:15" ht="12.75">
      <c r="A36" t="s">
        <v>139</v>
      </c>
      <c r="B36" s="57" t="str">
        <f>B13</f>
        <v>BYE</v>
      </c>
      <c r="C36" s="57"/>
      <c r="G36">
        <f t="shared" si="0"/>
        <v>0</v>
      </c>
      <c r="I36" s="57" t="str">
        <f>E25</f>
        <v>Austin Tryba</v>
      </c>
      <c r="J36" s="57"/>
      <c r="K36" s="57"/>
      <c r="L36">
        <v>186</v>
      </c>
      <c r="M36">
        <v>195</v>
      </c>
      <c r="N36">
        <v>72</v>
      </c>
      <c r="O36">
        <f t="shared" si="1"/>
        <v>453</v>
      </c>
    </row>
    <row r="38" spans="1:15" ht="12.75">
      <c r="A38" t="s">
        <v>29</v>
      </c>
      <c r="B38" s="57" t="str">
        <f>B16</f>
        <v>Austin Czerwinski</v>
      </c>
      <c r="C38" s="57"/>
      <c r="G38">
        <f t="shared" si="0"/>
        <v>0</v>
      </c>
      <c r="I38" s="74" t="str">
        <f>R3</f>
        <v>Danielle Rubach</v>
      </c>
      <c r="J38" s="74"/>
      <c r="K38" s="74"/>
      <c r="L38" s="51">
        <v>207</v>
      </c>
      <c r="M38" s="51">
        <v>160</v>
      </c>
      <c r="N38">
        <v>114</v>
      </c>
      <c r="O38">
        <f t="shared" si="1"/>
        <v>481</v>
      </c>
    </row>
    <row r="39" spans="1:15" ht="12.75">
      <c r="A39" t="s">
        <v>143</v>
      </c>
      <c r="B39" s="57" t="str">
        <f>B20</f>
        <v>BYE</v>
      </c>
      <c r="C39" s="57"/>
      <c r="G39">
        <f t="shared" si="0"/>
        <v>0</v>
      </c>
      <c r="I39" s="57" t="str">
        <f>R12</f>
        <v>Courtney Wuthrich</v>
      </c>
      <c r="J39" s="57"/>
      <c r="K39" s="57"/>
      <c r="L39" s="51">
        <v>199</v>
      </c>
      <c r="M39">
        <v>193</v>
      </c>
      <c r="N39">
        <v>120</v>
      </c>
      <c r="O39">
        <f t="shared" si="1"/>
        <v>512</v>
      </c>
    </row>
    <row r="40" spans="9:11" ht="12.75">
      <c r="I40" s="57"/>
      <c r="J40" s="57"/>
      <c r="K40" s="57"/>
    </row>
    <row r="41" spans="1:15" ht="12.75">
      <c r="A41" t="s">
        <v>28</v>
      </c>
      <c r="B41" s="57" t="str">
        <f>B23</f>
        <v>Austin Tryba</v>
      </c>
      <c r="C41" s="57"/>
      <c r="G41">
        <f t="shared" si="0"/>
        <v>0</v>
      </c>
      <c r="I41" s="57" t="str">
        <f>R17</f>
        <v>Logan Enerson</v>
      </c>
      <c r="J41" s="57"/>
      <c r="K41" s="57"/>
      <c r="L41">
        <v>264</v>
      </c>
      <c r="M41">
        <v>214</v>
      </c>
      <c r="N41">
        <v>52</v>
      </c>
      <c r="O41">
        <f t="shared" si="1"/>
        <v>530</v>
      </c>
    </row>
    <row r="42" spans="1:15" ht="12.75">
      <c r="A42" t="s">
        <v>142</v>
      </c>
      <c r="B42" s="57" t="str">
        <f>B27</f>
        <v>BYE</v>
      </c>
      <c r="C42" s="57"/>
      <c r="G42">
        <f t="shared" si="0"/>
        <v>0</v>
      </c>
      <c r="I42" s="57" t="str">
        <f>R25</f>
        <v>Owen Hamen</v>
      </c>
      <c r="J42" s="57"/>
      <c r="K42" s="57"/>
      <c r="L42">
        <v>152</v>
      </c>
      <c r="M42">
        <v>186</v>
      </c>
      <c r="N42">
        <v>128</v>
      </c>
      <c r="O42">
        <f t="shared" si="1"/>
        <v>466</v>
      </c>
    </row>
    <row r="44" spans="1:12" ht="12.75">
      <c r="A44" t="s">
        <v>30</v>
      </c>
      <c r="B44" t="str">
        <f>U1</f>
        <v>Danielle Rubach</v>
      </c>
      <c r="G44">
        <f t="shared" si="0"/>
        <v>0</v>
      </c>
      <c r="K44" s="70" t="s">
        <v>147</v>
      </c>
      <c r="L44" s="70"/>
    </row>
    <row r="45" spans="1:7" ht="12.75">
      <c r="A45" t="s">
        <v>141</v>
      </c>
      <c r="B45" t="str">
        <f>U6</f>
        <v>BYE</v>
      </c>
      <c r="G45">
        <f t="shared" si="0"/>
        <v>0</v>
      </c>
    </row>
    <row r="46" spans="9:15" ht="12.75">
      <c r="I46" s="57" t="str">
        <f>H8</f>
        <v>Kyle Mathe</v>
      </c>
      <c r="J46" s="57"/>
      <c r="K46" s="57"/>
      <c r="L46">
        <v>255</v>
      </c>
      <c r="M46">
        <v>226</v>
      </c>
      <c r="N46">
        <v>32</v>
      </c>
      <c r="O46">
        <f t="shared" si="1"/>
        <v>513</v>
      </c>
    </row>
    <row r="47" spans="1:15" ht="12.75">
      <c r="A47" t="s">
        <v>31</v>
      </c>
      <c r="B47" t="str">
        <f>U8</f>
        <v>Courtney Wuthrich</v>
      </c>
      <c r="G47">
        <f t="shared" si="0"/>
        <v>0</v>
      </c>
      <c r="I47" s="57" t="str">
        <f>H22</f>
        <v>Austin Tryba</v>
      </c>
      <c r="J47" s="57"/>
      <c r="K47" s="57"/>
      <c r="L47">
        <v>169</v>
      </c>
      <c r="M47">
        <v>154</v>
      </c>
      <c r="N47">
        <v>72</v>
      </c>
      <c r="O47">
        <f t="shared" si="1"/>
        <v>395</v>
      </c>
    </row>
    <row r="48" spans="1:7" ht="12.75">
      <c r="A48" t="s">
        <v>144</v>
      </c>
      <c r="B48" t="str">
        <f>U13</f>
        <v>BYE</v>
      </c>
      <c r="G48">
        <f t="shared" si="0"/>
        <v>0</v>
      </c>
    </row>
    <row r="49" spans="9:15" ht="12.75">
      <c r="I49" s="57" t="str">
        <f>O8</f>
        <v>Courtney Wuthrich</v>
      </c>
      <c r="J49" s="57"/>
      <c r="K49" s="57"/>
      <c r="L49">
        <v>167</v>
      </c>
      <c r="M49">
        <v>168</v>
      </c>
      <c r="N49">
        <v>120</v>
      </c>
      <c r="O49">
        <f t="shared" si="1"/>
        <v>455</v>
      </c>
    </row>
    <row r="50" spans="1:15" ht="12.75">
      <c r="A50" t="s">
        <v>33</v>
      </c>
      <c r="B50" t="str">
        <f>U15</f>
        <v>Logan Enerson</v>
      </c>
      <c r="G50">
        <f t="shared" si="0"/>
        <v>0</v>
      </c>
      <c r="I50" s="57" t="str">
        <f>O22</f>
        <v>Logan Enerson</v>
      </c>
      <c r="J50" s="57"/>
      <c r="K50" s="57"/>
      <c r="L50">
        <v>188</v>
      </c>
      <c r="M50">
        <v>196</v>
      </c>
      <c r="N50">
        <v>52</v>
      </c>
      <c r="O50">
        <f t="shared" si="1"/>
        <v>436</v>
      </c>
    </row>
    <row r="51" spans="1:7" ht="12.75">
      <c r="A51" t="s">
        <v>145</v>
      </c>
      <c r="B51" t="str">
        <f>U20</f>
        <v>BYE</v>
      </c>
      <c r="G51">
        <f t="shared" si="0"/>
        <v>0</v>
      </c>
    </row>
    <row r="52" spans="11:12" ht="12.75">
      <c r="K52" s="70" t="s">
        <v>35</v>
      </c>
      <c r="L52" s="70"/>
    </row>
    <row r="53" spans="1:7" ht="12.75">
      <c r="A53" t="s">
        <v>32</v>
      </c>
      <c r="B53" t="str">
        <f>U22</f>
        <v>Owen Hamen</v>
      </c>
      <c r="G53">
        <f t="shared" si="0"/>
        <v>0</v>
      </c>
    </row>
    <row r="54" spans="1:15" ht="12.75">
      <c r="A54" t="s">
        <v>140</v>
      </c>
      <c r="B54" t="str">
        <f>U27</f>
        <v>BYE</v>
      </c>
      <c r="G54">
        <f t="shared" si="0"/>
        <v>0</v>
      </c>
      <c r="I54" s="57" t="str">
        <f>K15</f>
        <v>Kyle Mathe</v>
      </c>
      <c r="J54" s="57"/>
      <c r="K54" s="57"/>
      <c r="L54">
        <v>212</v>
      </c>
      <c r="M54">
        <v>268</v>
      </c>
      <c r="N54">
        <v>32</v>
      </c>
      <c r="O54">
        <f t="shared" si="1"/>
        <v>512</v>
      </c>
    </row>
    <row r="55" spans="9:15" ht="12.75">
      <c r="I55" s="57" t="str">
        <f>K19</f>
        <v>Courtney Wuthrich</v>
      </c>
      <c r="J55" s="57"/>
      <c r="K55" s="57"/>
      <c r="L55">
        <v>201</v>
      </c>
      <c r="M55">
        <v>166</v>
      </c>
      <c r="N55">
        <v>120</v>
      </c>
      <c r="O55">
        <f t="shared" si="1"/>
        <v>487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I39:K39"/>
    <mergeCell ref="R3:S3"/>
    <mergeCell ref="R12:S12"/>
    <mergeCell ref="R17:S17"/>
    <mergeCell ref="R25:S25"/>
    <mergeCell ref="Q8:R8"/>
    <mergeCell ref="Q22:R22"/>
    <mergeCell ref="I33:K33"/>
    <mergeCell ref="T25:U25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B32:C32"/>
    <mergeCell ref="B33:C33"/>
    <mergeCell ref="B38:C38"/>
    <mergeCell ref="B39:C39"/>
    <mergeCell ref="B41:C41"/>
    <mergeCell ref="B42:C42"/>
    <mergeCell ref="B35:C35"/>
    <mergeCell ref="B36:C36"/>
    <mergeCell ref="H8:I8"/>
    <mergeCell ref="A25:C25"/>
    <mergeCell ref="B20:C20"/>
    <mergeCell ref="B23:C23"/>
    <mergeCell ref="B27:C27"/>
    <mergeCell ref="A30:F30"/>
    <mergeCell ref="H22:I22"/>
    <mergeCell ref="E4:F4"/>
    <mergeCell ref="B9:C9"/>
    <mergeCell ref="A11:C11"/>
    <mergeCell ref="E11:F11"/>
    <mergeCell ref="E18:F18"/>
    <mergeCell ref="E25:F25"/>
    <mergeCell ref="E8:F8"/>
    <mergeCell ref="E22:F22"/>
    <mergeCell ref="A18:C18"/>
    <mergeCell ref="B13:C13"/>
    <mergeCell ref="B16:C16"/>
    <mergeCell ref="A4:C4"/>
    <mergeCell ref="B2:C2"/>
    <mergeCell ref="B6:C6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2015-06-07T21:13:19Z</cp:lastPrinted>
  <dcterms:created xsi:type="dcterms:W3CDTF">2010-09-08T14:50:21Z</dcterms:created>
  <dcterms:modified xsi:type="dcterms:W3CDTF">2015-06-11T03:00:10Z</dcterms:modified>
  <cp:category/>
  <cp:version/>
  <cp:contentType/>
  <cp:contentStatus/>
</cp:coreProperties>
</file>