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<sst xmlns="http://schemas.openxmlformats.org/spreadsheetml/2006/main" count="353" uniqueCount="134">
  <si>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</si>
  <si>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</si>
  <si>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</si>
  <si>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</si>
  <si>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</si>
  <si>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</si>
  <si>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</si>
  <si>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</si>
  <si>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</si>
  <si>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</si>
  <si>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</si>
  <si>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</si>
  <si>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</si>
  <si>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</si>
  <si>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</si>
  <si>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</si>
  <si>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</si>
  <si>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</si>
  <si>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</si>
  <si>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</si>
  <si>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</si>
  <si>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</si>
  <si>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</si>
  <si>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</si>
  <si>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</si>
  <si>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</si>
  <si>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</si>
  <si>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</si>
  <si>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</si>
  <si>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</si>
  <si>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</si>
  <si>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</si>
  <si>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</si>
  <si>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</si>
  <si>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</si>
  <si>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Round of 8</t>
  </si>
  <si>
    <t>Semfinals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</si>
  <si>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</si>
  <si>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</si>
  <si>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</si>
  <si>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</si>
  <si>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</si>
  <si>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</si>
  <si>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</si>
  <si>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</si>
  <si>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</si>
  <si>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</si>
  <si>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</si>
  <si>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</si>
  <si>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</si>
  <si>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>BYE</t>
  </si>
  <si>
    <t>Lanes: 9 - 10</t>
  </si>
  <si>
    <t>Lanes: 11 - 12</t>
  </si>
  <si>
    <t>Lanes: 3 - 4</t>
  </si>
  <si>
    <t>Lanes: 5 - 6</t>
  </si>
  <si>
    <t xml:space="preserve">Lanes: </t>
  </si>
  <si>
    <t>Lanes:  5 - 6</t>
  </si>
  <si>
    <t>Lanes:  13 - 14</t>
  </si>
  <si>
    <t>Lanes: 7 - 8</t>
  </si>
  <si>
    <t>Lanes: 1 - 2</t>
  </si>
  <si>
    <t>Surfside Bowl</t>
  </si>
  <si>
    <t>Zak Eidsor</t>
  </si>
  <si>
    <t>Tommy Sadowski</t>
  </si>
  <si>
    <t>Kevin Arriaga</t>
  </si>
  <si>
    <t>Andrew Peterson</t>
  </si>
  <si>
    <t>Zach Singer</t>
  </si>
  <si>
    <t>Jeromey Hodsdon</t>
  </si>
  <si>
    <t>Tyler Tschetter</t>
  </si>
  <si>
    <t>Andrew Olson</t>
  </si>
  <si>
    <t>Ryan Wildenberg</t>
  </si>
  <si>
    <t>Calvin Akers</t>
  </si>
  <si>
    <t>Nick Haugen</t>
  </si>
  <si>
    <t>John Bielen</t>
  </si>
  <si>
    <t>Tyler McNutt</t>
  </si>
  <si>
    <t>Austin Sabroff</t>
  </si>
  <si>
    <t>Brent Boho</t>
  </si>
  <si>
    <t>Brandon Spencer</t>
  </si>
  <si>
    <t>Cody Schmitt</t>
  </si>
  <si>
    <t>Benjamin Wood</t>
  </si>
  <si>
    <t>Steven Miszewski</t>
  </si>
  <si>
    <t>Jonathon Temple</t>
  </si>
  <si>
    <t>Baker Schmidt</t>
  </si>
  <si>
    <t>Nick Marx</t>
  </si>
  <si>
    <t>Adam Wrycha</t>
  </si>
  <si>
    <t>James Rogers III</t>
  </si>
  <si>
    <t>Josh Schneider</t>
  </si>
  <si>
    <t>Daniel Estevez</t>
  </si>
  <si>
    <t>Richy Zenner</t>
  </si>
  <si>
    <t>JR Meagher</t>
  </si>
  <si>
    <t>Nick Sanok</t>
  </si>
  <si>
    <t>Zach Woelfel</t>
  </si>
  <si>
    <t>Kevin Scholz</t>
  </si>
  <si>
    <t>Matthew Cherney</t>
  </si>
  <si>
    <t>Kaitlyn Rudy</t>
  </si>
  <si>
    <t>Rebecca Ratkowski</t>
  </si>
  <si>
    <t>Tatum Ruffalo</t>
  </si>
  <si>
    <t>Karlie Dostal</t>
  </si>
  <si>
    <t>Allie Hedges</t>
  </si>
  <si>
    <t>Savannah Gerou</t>
  </si>
  <si>
    <t>Shaye Dostal</t>
  </si>
  <si>
    <t>Hannah Mackie</t>
  </si>
  <si>
    <t>Emma Davellis</t>
  </si>
  <si>
    <t>Nicolette Mendez</t>
  </si>
  <si>
    <t>Mattie Weber</t>
  </si>
  <si>
    <t>Olivia Komorowski</t>
  </si>
  <si>
    <t>Kristen Delano</t>
  </si>
  <si>
    <t>Megan Groth</t>
  </si>
  <si>
    <t>Adam Barforth</t>
  </si>
  <si>
    <t>Carley Schweiger</t>
  </si>
  <si>
    <t>Presten Traxler</t>
  </si>
  <si>
    <t>Jacob Harrison</t>
  </si>
  <si>
    <t>Dawson Loether</t>
  </si>
  <si>
    <t>Treasa Rost</t>
  </si>
  <si>
    <t>Will Barforth</t>
  </si>
  <si>
    <t>Shawn Price</t>
  </si>
  <si>
    <t>Jennifer Zich</t>
  </si>
  <si>
    <t>Kayla Rossi</t>
  </si>
  <si>
    <t>Makenzie Phillips</t>
  </si>
  <si>
    <t>Logan Enerson</t>
  </si>
  <si>
    <t>Matt Poetker</t>
  </si>
  <si>
    <t>Ketih Modlinski</t>
  </si>
  <si>
    <t>Quinn Sheehy</t>
  </si>
  <si>
    <t>Zachary Kawka</t>
  </si>
  <si>
    <t>Zach Vasey</t>
  </si>
  <si>
    <t>Amanda Gould</t>
  </si>
  <si>
    <t>Cameron Crowe</t>
  </si>
  <si>
    <t>Austin Grichtmeier</t>
  </si>
  <si>
    <t>James Cole</t>
  </si>
  <si>
    <t>Junior Gold Boys</t>
  </si>
  <si>
    <t>Junior Gold Girls</t>
  </si>
  <si>
    <t>Lanes:  15 - 16</t>
  </si>
  <si>
    <t>Total Brackets</t>
  </si>
  <si>
    <t>9th</t>
  </si>
  <si>
    <t>10th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</si>
</sst>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16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5" borderId="4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3" fontId="3" fillId="0" borderId="4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C9" sqref="C9:E9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47" t="s">
        <v>38</v>
      </c>
      <c r="B1" s="47"/>
      <c r="C1" s="47"/>
      <c r="D1" s="47"/>
      <c r="E1" s="47"/>
      <c r="F1" s="47"/>
      <c r="G1" s="47"/>
      <c r="H1" s="48"/>
      <c r="I1" s="49"/>
    </row>
    <row r="3" spans="1:9" s="39" customFormat="1" ht="15.75">
      <c r="A3" s="50" t="s">
        <v>60</v>
      </c>
      <c r="B3" s="45"/>
      <c r="C3" s="45"/>
      <c r="D3" s="45"/>
      <c r="E3" s="45"/>
      <c r="F3" s="45"/>
      <c r="G3" s="45"/>
      <c r="H3" s="45"/>
      <c r="I3" s="49"/>
    </row>
    <row r="4" spans="1:9" s="39" customFormat="1" ht="15.75">
      <c r="A4" s="51">
        <v>42091</v>
      </c>
      <c r="B4" s="45"/>
      <c r="C4" s="45"/>
      <c r="D4" s="45"/>
      <c r="E4" s="45"/>
      <c r="F4" s="45"/>
      <c r="G4" s="45"/>
      <c r="H4" s="45"/>
      <c r="I4" s="49"/>
    </row>
    <row r="6" spans="1:7" ht="16.5">
      <c r="A6" s="38" t="s">
        <v>39</v>
      </c>
      <c r="B6" s="39"/>
      <c r="C6" s="39"/>
      <c r="D6" s="39"/>
      <c r="E6" s="39"/>
      <c r="F6" s="40"/>
      <c r="G6" s="39"/>
    </row>
    <row r="7" spans="2:6" ht="15.75">
      <c r="B7" s="39" t="s">
        <v>40</v>
      </c>
      <c r="C7" s="45" t="s">
        <v>91</v>
      </c>
      <c r="D7" s="45"/>
      <c r="E7" s="45"/>
      <c r="F7" s="41">
        <v>325</v>
      </c>
    </row>
    <row r="8" spans="2:6" ht="15.75">
      <c r="B8" s="39" t="s">
        <v>41</v>
      </c>
      <c r="C8" s="45" t="s">
        <v>65</v>
      </c>
      <c r="D8" s="45"/>
      <c r="E8" s="45"/>
      <c r="F8" s="41">
        <v>150</v>
      </c>
    </row>
    <row r="9" spans="2:6" ht="15.75">
      <c r="B9" s="39" t="s">
        <v>42</v>
      </c>
      <c r="C9" s="45" t="s">
        <v>77</v>
      </c>
      <c r="D9" s="45"/>
      <c r="E9" s="45"/>
      <c r="F9" s="41">
        <v>85</v>
      </c>
    </row>
    <row r="10" spans="2:6" ht="15.75">
      <c r="B10" s="39" t="s">
        <v>42</v>
      </c>
      <c r="C10" s="45" t="s">
        <v>62</v>
      </c>
      <c r="D10" s="45"/>
      <c r="E10" s="45"/>
      <c r="F10" s="41">
        <v>85</v>
      </c>
    </row>
    <row r="11" spans="2:6" ht="15.75">
      <c r="B11" s="39" t="s">
        <v>49</v>
      </c>
      <c r="C11" s="45" t="s">
        <v>75</v>
      </c>
      <c r="D11" s="45"/>
      <c r="E11" s="45"/>
      <c r="F11" s="41">
        <v>55</v>
      </c>
    </row>
    <row r="12" spans="2:6" ht="15.75">
      <c r="B12" s="39" t="s">
        <v>49</v>
      </c>
      <c r="C12" s="45" t="s">
        <v>81</v>
      </c>
      <c r="D12" s="45"/>
      <c r="E12" s="45"/>
      <c r="F12" s="41">
        <v>55</v>
      </c>
    </row>
    <row r="13" spans="2:6" ht="15.75">
      <c r="B13" s="39" t="s">
        <v>49</v>
      </c>
      <c r="C13" s="45" t="s">
        <v>69</v>
      </c>
      <c r="D13" s="45"/>
      <c r="E13" s="45"/>
      <c r="F13" s="41">
        <v>55</v>
      </c>
    </row>
    <row r="14" spans="2:6" ht="15.75">
      <c r="B14" s="39" t="s">
        <v>49</v>
      </c>
      <c r="C14" s="45" t="s">
        <v>63</v>
      </c>
      <c r="D14" s="45"/>
      <c r="E14" s="45"/>
      <c r="F14" s="41">
        <v>55</v>
      </c>
    </row>
    <row r="15" spans="2:6" ht="15.75">
      <c r="B15" s="39" t="s">
        <v>132</v>
      </c>
      <c r="C15" s="45" t="s">
        <v>88</v>
      </c>
      <c r="D15" s="45"/>
      <c r="E15" s="45"/>
      <c r="F15" s="41">
        <v>35</v>
      </c>
    </row>
    <row r="16" spans="2:6" ht="15.75">
      <c r="B16" s="39" t="s">
        <v>133</v>
      </c>
      <c r="C16" s="45" t="s">
        <v>66</v>
      </c>
      <c r="D16" s="45"/>
      <c r="E16" s="45"/>
      <c r="F16" s="41">
        <v>35</v>
      </c>
    </row>
    <row r="18" spans="2:6" ht="15.75">
      <c r="B18" s="39" t="s">
        <v>43</v>
      </c>
      <c r="F18" s="42">
        <f>SUM(F7:F16)</f>
        <v>935</v>
      </c>
    </row>
    <row r="20" spans="1:6" ht="16.5">
      <c r="A20" s="38" t="s">
        <v>44</v>
      </c>
      <c r="B20" s="39"/>
      <c r="C20" s="39"/>
      <c r="D20" s="39"/>
      <c r="E20" s="39"/>
      <c r="F20" s="40"/>
    </row>
    <row r="21" spans="2:6" ht="15.75">
      <c r="B21" s="39" t="s">
        <v>40</v>
      </c>
      <c r="C21" s="45" t="s">
        <v>102</v>
      </c>
      <c r="D21" s="45"/>
      <c r="E21" s="45"/>
      <c r="F21" s="41">
        <v>135</v>
      </c>
    </row>
    <row r="22" spans="2:6" ht="15.75">
      <c r="B22" s="39" t="s">
        <v>41</v>
      </c>
      <c r="C22" s="45" t="s">
        <v>104</v>
      </c>
      <c r="D22" s="45"/>
      <c r="E22" s="45"/>
      <c r="F22" s="41">
        <v>85</v>
      </c>
    </row>
    <row r="23" spans="2:6" ht="15.75">
      <c r="B23" s="39" t="s">
        <v>42</v>
      </c>
      <c r="C23" s="45" t="s">
        <v>97</v>
      </c>
      <c r="D23" s="45"/>
      <c r="E23" s="45"/>
      <c r="F23" s="41">
        <v>60</v>
      </c>
    </row>
    <row r="24" spans="2:6" ht="15.75">
      <c r="B24" s="39" t="s">
        <v>42</v>
      </c>
      <c r="C24" s="45" t="s">
        <v>105</v>
      </c>
      <c r="D24" s="45"/>
      <c r="E24" s="45"/>
      <c r="F24" s="41">
        <v>60</v>
      </c>
    </row>
    <row r="25" spans="2:6" ht="15.75">
      <c r="B25" s="39" t="s">
        <v>49</v>
      </c>
      <c r="C25" s="45" t="s">
        <v>96</v>
      </c>
      <c r="D25" s="45"/>
      <c r="E25" s="45"/>
      <c r="F25" s="41">
        <v>45</v>
      </c>
    </row>
    <row r="26" spans="2:6" ht="15.75">
      <c r="B26" s="39" t="s">
        <v>49</v>
      </c>
      <c r="C26" s="45" t="s">
        <v>93</v>
      </c>
      <c r="D26" s="45"/>
      <c r="E26" s="45"/>
      <c r="F26" s="41">
        <v>45</v>
      </c>
    </row>
    <row r="28" spans="2:6" ht="15.75">
      <c r="B28" s="39" t="s">
        <v>43</v>
      </c>
      <c r="F28" s="42">
        <f>SUM(F21:F26)</f>
        <v>430</v>
      </c>
    </row>
    <row r="29" spans="1:6" ht="15.75">
      <c r="A29" s="39"/>
      <c r="B29" s="39"/>
      <c r="C29" s="39"/>
      <c r="D29" s="39"/>
      <c r="E29" s="39"/>
      <c r="F29" s="39"/>
    </row>
    <row r="30" spans="1:6" ht="16.5">
      <c r="A30" s="38" t="s">
        <v>45</v>
      </c>
      <c r="B30" s="39"/>
      <c r="C30" s="39"/>
      <c r="D30" s="39"/>
      <c r="E30" s="39"/>
      <c r="F30" s="41"/>
    </row>
    <row r="31" spans="1:6" ht="15.75">
      <c r="A31" s="39"/>
      <c r="B31" s="39" t="s">
        <v>40</v>
      </c>
      <c r="C31" s="45" t="s">
        <v>117</v>
      </c>
      <c r="D31" s="45"/>
      <c r="E31" s="45"/>
      <c r="F31" s="41">
        <v>150</v>
      </c>
    </row>
    <row r="32" spans="1:6" ht="15.75">
      <c r="A32" s="39"/>
      <c r="B32" s="39" t="s">
        <v>41</v>
      </c>
      <c r="C32" s="45" t="s">
        <v>112</v>
      </c>
      <c r="D32" s="45"/>
      <c r="E32" s="45"/>
      <c r="F32" s="41">
        <v>85</v>
      </c>
    </row>
    <row r="33" spans="1:6" ht="15.75">
      <c r="A33" s="39"/>
      <c r="B33" s="39" t="s">
        <v>42</v>
      </c>
      <c r="C33" s="45" t="s">
        <v>64</v>
      </c>
      <c r="D33" s="45"/>
      <c r="E33" s="45"/>
      <c r="F33" s="41">
        <v>50</v>
      </c>
    </row>
    <row r="34" spans="1:6" ht="15.75">
      <c r="A34" s="39"/>
      <c r="B34" s="39" t="s">
        <v>42</v>
      </c>
      <c r="C34" s="45" t="s">
        <v>107</v>
      </c>
      <c r="D34" s="45"/>
      <c r="E34" s="45"/>
      <c r="F34" s="41">
        <v>50</v>
      </c>
    </row>
    <row r="35" spans="1:6" ht="15.75">
      <c r="A35" s="39"/>
      <c r="B35" s="39"/>
      <c r="C35" s="39"/>
      <c r="D35" s="39"/>
      <c r="E35" s="39"/>
      <c r="F35" s="39"/>
    </row>
    <row r="36" spans="1:6" ht="15.75">
      <c r="A36" s="39"/>
      <c r="B36" s="39" t="s">
        <v>43</v>
      </c>
      <c r="C36" s="39"/>
      <c r="D36" s="39"/>
      <c r="E36" s="39"/>
      <c r="F36" s="42">
        <f>SUM(F31:F35)</f>
        <v>335</v>
      </c>
    </row>
    <row r="37" spans="1:6" ht="15.75">
      <c r="A37" s="39"/>
      <c r="B37" s="39"/>
      <c r="C37" s="39"/>
      <c r="D37" s="39"/>
      <c r="E37" s="39"/>
      <c r="F37" s="39"/>
    </row>
    <row r="38" spans="1:6" ht="15.75">
      <c r="A38" s="39"/>
      <c r="B38" s="39"/>
      <c r="C38" s="39"/>
      <c r="D38" s="39"/>
      <c r="E38" s="39"/>
      <c r="F38" s="39"/>
    </row>
    <row r="39" spans="1:6" ht="16.5">
      <c r="A39" s="38" t="s">
        <v>46</v>
      </c>
      <c r="B39" s="39"/>
      <c r="C39" s="39"/>
      <c r="D39" s="39"/>
      <c r="E39" s="39"/>
      <c r="F39" s="39"/>
    </row>
    <row r="40" spans="1:6" ht="15.75">
      <c r="A40" s="39"/>
      <c r="B40" s="45" t="s">
        <v>123</v>
      </c>
      <c r="C40" s="45"/>
      <c r="D40" s="45"/>
      <c r="E40" s="45"/>
      <c r="F40" s="39"/>
    </row>
    <row r="41" spans="1:6" ht="15.75">
      <c r="A41" s="39"/>
      <c r="B41" s="45" t="s">
        <v>104</v>
      </c>
      <c r="C41" s="45"/>
      <c r="D41" s="45"/>
      <c r="E41" s="45"/>
      <c r="F41" s="39"/>
    </row>
    <row r="42" spans="1:6" ht="15.75">
      <c r="A42" s="39"/>
      <c r="B42" s="45" t="s">
        <v>111</v>
      </c>
      <c r="C42" s="45"/>
      <c r="D42" s="45"/>
      <c r="E42" s="45"/>
      <c r="F42" s="39"/>
    </row>
    <row r="43" spans="2:6" ht="15.75">
      <c r="B43" s="45" t="s">
        <v>96</v>
      </c>
      <c r="C43" s="45"/>
      <c r="D43" s="45"/>
      <c r="E43" s="45"/>
      <c r="F43" s="39"/>
    </row>
    <row r="44" spans="1:6" ht="15.75">
      <c r="A44" s="39"/>
      <c r="B44" s="39"/>
      <c r="C44" s="39"/>
      <c r="D44" s="39"/>
      <c r="E44" s="39"/>
      <c r="F44" s="39"/>
    </row>
    <row r="45" spans="1:4" s="39" customFormat="1" ht="16.5">
      <c r="A45" s="38" t="s">
        <v>48</v>
      </c>
      <c r="D45" s="38"/>
    </row>
    <row r="46" spans="1:6" s="39" customFormat="1" ht="15.75">
      <c r="A46" s="45" t="s">
        <v>63</v>
      </c>
      <c r="B46" s="49"/>
      <c r="C46" s="44">
        <v>30</v>
      </c>
      <c r="D46" s="45" t="s">
        <v>102</v>
      </c>
      <c r="E46" s="45"/>
      <c r="F46" s="39">
        <v>40</v>
      </c>
    </row>
    <row r="47" spans="1:6" s="39" customFormat="1" ht="15.75">
      <c r="A47" s="45" t="s">
        <v>75</v>
      </c>
      <c r="B47" s="49"/>
      <c r="C47" s="44">
        <v>90</v>
      </c>
      <c r="D47" s="45" t="s">
        <v>84</v>
      </c>
      <c r="E47" s="45"/>
      <c r="F47" s="39">
        <v>10</v>
      </c>
    </row>
    <row r="48" spans="1:6" s="39" customFormat="1" ht="15.75">
      <c r="A48" s="45" t="s">
        <v>92</v>
      </c>
      <c r="B48" s="49"/>
      <c r="C48" s="44">
        <v>10</v>
      </c>
      <c r="D48" s="45" t="s">
        <v>77</v>
      </c>
      <c r="E48" s="45"/>
      <c r="F48" s="39">
        <v>40</v>
      </c>
    </row>
    <row r="49" spans="1:6" s="39" customFormat="1" ht="15.75">
      <c r="A49" s="45" t="s">
        <v>105</v>
      </c>
      <c r="B49" s="46"/>
      <c r="C49" s="44">
        <v>10</v>
      </c>
      <c r="D49" s="45" t="s">
        <v>91</v>
      </c>
      <c r="E49" s="45"/>
      <c r="F49" s="39">
        <v>30</v>
      </c>
    </row>
    <row r="50" spans="1:6" s="39" customFormat="1" ht="15.75">
      <c r="A50" s="45" t="s">
        <v>98</v>
      </c>
      <c r="B50" s="46"/>
      <c r="C50" s="44">
        <v>10</v>
      </c>
      <c r="D50" s="45" t="s">
        <v>65</v>
      </c>
      <c r="E50" s="45"/>
      <c r="F50" s="39">
        <v>40</v>
      </c>
    </row>
    <row r="51" spans="1:6" s="39" customFormat="1" ht="15.75">
      <c r="A51" s="45" t="s">
        <v>71</v>
      </c>
      <c r="B51" s="49"/>
      <c r="C51" s="44">
        <v>30</v>
      </c>
      <c r="D51" s="45" t="s">
        <v>67</v>
      </c>
      <c r="E51" s="45"/>
      <c r="F51" s="39">
        <v>10</v>
      </c>
    </row>
    <row r="52" spans="1:6" s="39" customFormat="1" ht="15.75">
      <c r="A52" s="45" t="s">
        <v>66</v>
      </c>
      <c r="B52" s="49"/>
      <c r="C52" s="44">
        <v>20</v>
      </c>
      <c r="D52" s="45" t="s">
        <v>90</v>
      </c>
      <c r="E52" s="45"/>
      <c r="F52" s="39">
        <v>30</v>
      </c>
    </row>
    <row r="53" spans="1:6" s="39" customFormat="1" ht="15.75">
      <c r="A53" s="45" t="s">
        <v>88</v>
      </c>
      <c r="B53" s="49"/>
      <c r="C53" s="44">
        <v>40</v>
      </c>
      <c r="D53" s="45" t="s">
        <v>131</v>
      </c>
      <c r="E53" s="45"/>
      <c r="F53" s="39">
        <f>SUM(C46:C53)+SUM(F46:F52)</f>
        <v>440</v>
      </c>
    </row>
    <row r="54" spans="1:5" s="39" customFormat="1" ht="15.75">
      <c r="A54" s="45"/>
      <c r="B54" s="49"/>
      <c r="C54" s="44"/>
      <c r="D54" s="45"/>
      <c r="E54" s="45"/>
    </row>
    <row r="55" s="39" customFormat="1" ht="15.75"/>
    <row r="56" spans="1:6" ht="18">
      <c r="A56" s="38" t="s">
        <v>47</v>
      </c>
      <c r="F56" s="43">
        <f>F36+F28+F18+F53</f>
        <v>2140</v>
      </c>
    </row>
  </sheetData>
  <mergeCells count="45">
    <mergeCell ref="A52:B52"/>
    <mergeCell ref="A53:B53"/>
    <mergeCell ref="D52:E52"/>
    <mergeCell ref="D53:E53"/>
    <mergeCell ref="D50:E50"/>
    <mergeCell ref="D51:E51"/>
    <mergeCell ref="D54:E54"/>
    <mergeCell ref="D47:E47"/>
    <mergeCell ref="D48:E48"/>
    <mergeCell ref="D49:E49"/>
    <mergeCell ref="C8:E8"/>
    <mergeCell ref="C9:E9"/>
    <mergeCell ref="C10:E10"/>
    <mergeCell ref="C11:E11"/>
    <mergeCell ref="C12:E12"/>
    <mergeCell ref="C22:E22"/>
    <mergeCell ref="C23:E23"/>
    <mergeCell ref="D46:E46"/>
    <mergeCell ref="C24:E24"/>
    <mergeCell ref="C14:E14"/>
    <mergeCell ref="C15:E15"/>
    <mergeCell ref="B41:E41"/>
    <mergeCell ref="B42:E42"/>
    <mergeCell ref="A46:B46"/>
    <mergeCell ref="A47:B47"/>
    <mergeCell ref="A48:B48"/>
    <mergeCell ref="A49:B49"/>
    <mergeCell ref="A51:B51"/>
    <mergeCell ref="A54:B54"/>
    <mergeCell ref="C31:E31"/>
    <mergeCell ref="B40:E40"/>
    <mergeCell ref="C32:E32"/>
    <mergeCell ref="C33:E33"/>
    <mergeCell ref="C34:E34"/>
    <mergeCell ref="B43:E43"/>
    <mergeCell ref="A50:B50"/>
    <mergeCell ref="A1:I1"/>
    <mergeCell ref="A3:I3"/>
    <mergeCell ref="A4:I4"/>
    <mergeCell ref="C7:E7"/>
    <mergeCell ref="C13:E13"/>
    <mergeCell ref="C16:E16"/>
    <mergeCell ref="C21:E21"/>
    <mergeCell ref="C25:E25"/>
    <mergeCell ref="C26:E26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Zeros="0" workbookViewId="0" topLeftCell="A30">
      <selection activeCell="B40" sqref="B4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11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75</v>
      </c>
      <c r="C4" s="8">
        <v>10</v>
      </c>
      <c r="D4" s="9">
        <v>220</v>
      </c>
      <c r="E4" s="9">
        <v>277</v>
      </c>
      <c r="F4" s="9">
        <v>234</v>
      </c>
      <c r="G4" s="9">
        <v>234</v>
      </c>
      <c r="H4" s="9">
        <v>263</v>
      </c>
      <c r="I4" s="9">
        <v>268</v>
      </c>
      <c r="J4" s="10">
        <f aca="true" t="shared" si="0" ref="J4:J29">SUM(D4:I4)</f>
        <v>1496</v>
      </c>
      <c r="K4" s="11">
        <f>AVERAGE(D4:I4)</f>
        <v>249.33333333333334</v>
      </c>
    </row>
    <row r="5" spans="1:11" ht="15">
      <c r="A5" s="9">
        <v>2</v>
      </c>
      <c r="B5" s="7" t="s">
        <v>77</v>
      </c>
      <c r="C5" s="8">
        <v>12</v>
      </c>
      <c r="D5" s="9">
        <v>268</v>
      </c>
      <c r="E5" s="9">
        <v>222</v>
      </c>
      <c r="F5" s="9">
        <v>277</v>
      </c>
      <c r="G5" s="9">
        <v>228</v>
      </c>
      <c r="H5" s="9">
        <v>227</v>
      </c>
      <c r="I5" s="9">
        <v>237</v>
      </c>
      <c r="J5" s="10">
        <f t="shared" si="0"/>
        <v>1459</v>
      </c>
      <c r="K5" s="11">
        <f aca="true" t="shared" si="1" ref="K5:K23">AVERAGE(D5:I5)</f>
        <v>243.16666666666666</v>
      </c>
    </row>
    <row r="6" spans="1:11" ht="15">
      <c r="A6" s="9">
        <v>3</v>
      </c>
      <c r="B6" s="7" t="s">
        <v>81</v>
      </c>
      <c r="C6" s="8">
        <v>14</v>
      </c>
      <c r="D6" s="9">
        <v>228</v>
      </c>
      <c r="E6" s="9">
        <v>236</v>
      </c>
      <c r="F6" s="9">
        <v>288</v>
      </c>
      <c r="G6" s="9">
        <v>172</v>
      </c>
      <c r="H6" s="9">
        <v>214</v>
      </c>
      <c r="I6" s="9">
        <v>215</v>
      </c>
      <c r="J6" s="10">
        <f>SUM(D6:I6)</f>
        <v>1353</v>
      </c>
      <c r="K6" s="11">
        <f t="shared" si="1"/>
        <v>225.5</v>
      </c>
    </row>
    <row r="7" spans="1:11" ht="15">
      <c r="A7" s="9">
        <v>4</v>
      </c>
      <c r="B7" s="7" t="s">
        <v>91</v>
      </c>
      <c r="C7" s="8">
        <v>20</v>
      </c>
      <c r="D7" s="9">
        <v>200</v>
      </c>
      <c r="E7" s="9">
        <v>235</v>
      </c>
      <c r="F7" s="9">
        <v>180</v>
      </c>
      <c r="G7" s="9">
        <v>239</v>
      </c>
      <c r="H7" s="9">
        <v>269</v>
      </c>
      <c r="I7" s="9">
        <v>222</v>
      </c>
      <c r="J7" s="10">
        <f t="shared" si="0"/>
        <v>1345</v>
      </c>
      <c r="K7" s="11">
        <f t="shared" si="1"/>
        <v>224.16666666666666</v>
      </c>
    </row>
    <row r="8" spans="1:11" ht="15">
      <c r="A8" s="9">
        <v>5</v>
      </c>
      <c r="B8" s="7" t="s">
        <v>69</v>
      </c>
      <c r="C8" s="8">
        <v>7</v>
      </c>
      <c r="D8" s="9">
        <v>210</v>
      </c>
      <c r="E8" s="9">
        <v>220</v>
      </c>
      <c r="F8" s="9">
        <v>243</v>
      </c>
      <c r="G8" s="9">
        <v>218</v>
      </c>
      <c r="H8" s="9">
        <v>200</v>
      </c>
      <c r="I8" s="9">
        <v>218</v>
      </c>
      <c r="J8" s="10">
        <f>SUM(D8:I8)</f>
        <v>1309</v>
      </c>
      <c r="K8" s="11">
        <f t="shared" si="1"/>
        <v>218.16666666666666</v>
      </c>
    </row>
    <row r="9" spans="1:11" ht="15">
      <c r="A9" s="9">
        <v>6</v>
      </c>
      <c r="B9" s="7" t="s">
        <v>65</v>
      </c>
      <c r="C9" s="8">
        <v>5</v>
      </c>
      <c r="D9" s="9">
        <v>191</v>
      </c>
      <c r="E9" s="9">
        <v>197</v>
      </c>
      <c r="F9" s="9">
        <v>215</v>
      </c>
      <c r="G9" s="9">
        <v>257</v>
      </c>
      <c r="H9" s="9">
        <v>220</v>
      </c>
      <c r="I9" s="9">
        <v>227</v>
      </c>
      <c r="J9" s="10">
        <f t="shared" si="0"/>
        <v>1307</v>
      </c>
      <c r="K9" s="11">
        <f t="shared" si="1"/>
        <v>217.83333333333334</v>
      </c>
    </row>
    <row r="10" spans="1:11" ht="15">
      <c r="A10" s="9">
        <v>7</v>
      </c>
      <c r="B10" s="7" t="s">
        <v>63</v>
      </c>
      <c r="C10" s="8">
        <v>5</v>
      </c>
      <c r="D10" s="9">
        <v>207</v>
      </c>
      <c r="E10" s="9">
        <v>202</v>
      </c>
      <c r="F10" s="9">
        <v>226</v>
      </c>
      <c r="G10" s="9">
        <v>216</v>
      </c>
      <c r="H10" s="9">
        <v>234</v>
      </c>
      <c r="I10" s="9">
        <v>222</v>
      </c>
      <c r="J10" s="10">
        <f t="shared" si="0"/>
        <v>1307</v>
      </c>
      <c r="K10" s="11">
        <f t="shared" si="1"/>
        <v>217.83333333333334</v>
      </c>
    </row>
    <row r="11" spans="1:11" ht="15">
      <c r="A11" s="9">
        <v>8</v>
      </c>
      <c r="B11" s="7" t="s">
        <v>62</v>
      </c>
      <c r="C11" s="8">
        <v>3</v>
      </c>
      <c r="D11" s="9">
        <v>193</v>
      </c>
      <c r="E11" s="9">
        <v>203</v>
      </c>
      <c r="F11" s="9">
        <v>227</v>
      </c>
      <c r="G11" s="9">
        <v>244</v>
      </c>
      <c r="H11" s="9">
        <v>204</v>
      </c>
      <c r="I11" s="9">
        <v>225</v>
      </c>
      <c r="J11" s="10">
        <f>SUM(D11:I11)</f>
        <v>1296</v>
      </c>
      <c r="K11" s="11">
        <f t="shared" si="1"/>
        <v>216</v>
      </c>
    </row>
    <row r="12" spans="1:11" ht="15">
      <c r="A12" s="9">
        <v>9</v>
      </c>
      <c r="B12" s="7" t="s">
        <v>88</v>
      </c>
      <c r="C12" s="8">
        <v>18</v>
      </c>
      <c r="D12" s="9">
        <v>179</v>
      </c>
      <c r="E12" s="9">
        <v>211</v>
      </c>
      <c r="F12" s="9">
        <v>244</v>
      </c>
      <c r="G12" s="9">
        <v>237</v>
      </c>
      <c r="H12" s="9">
        <v>220</v>
      </c>
      <c r="I12" s="9">
        <v>203</v>
      </c>
      <c r="J12" s="10">
        <f>SUM(D12:I12)</f>
        <v>1294</v>
      </c>
      <c r="K12" s="11">
        <f t="shared" si="1"/>
        <v>215.66666666666666</v>
      </c>
    </row>
    <row r="13" spans="1:11" ht="15">
      <c r="A13" s="9">
        <v>10</v>
      </c>
      <c r="B13" s="7" t="s">
        <v>66</v>
      </c>
      <c r="C13" s="8">
        <v>6</v>
      </c>
      <c r="D13" s="9">
        <v>189</v>
      </c>
      <c r="E13" s="9">
        <v>215</v>
      </c>
      <c r="F13" s="9">
        <v>212</v>
      </c>
      <c r="G13" s="9">
        <v>243</v>
      </c>
      <c r="H13" s="9">
        <v>230</v>
      </c>
      <c r="I13" s="9">
        <v>203</v>
      </c>
      <c r="J13" s="10">
        <f t="shared" si="0"/>
        <v>1292</v>
      </c>
      <c r="K13" s="11">
        <f t="shared" si="1"/>
        <v>215.33333333333334</v>
      </c>
    </row>
    <row r="14" spans="1:11" ht="15">
      <c r="A14" s="9">
        <v>11</v>
      </c>
      <c r="B14" s="7" t="s">
        <v>70</v>
      </c>
      <c r="C14" s="8">
        <v>8</v>
      </c>
      <c r="D14" s="9">
        <v>192</v>
      </c>
      <c r="E14" s="9">
        <v>224</v>
      </c>
      <c r="F14" s="9">
        <v>279</v>
      </c>
      <c r="G14" s="9">
        <v>179</v>
      </c>
      <c r="H14" s="9">
        <v>222</v>
      </c>
      <c r="I14" s="9">
        <v>193</v>
      </c>
      <c r="J14" s="10">
        <f t="shared" si="0"/>
        <v>1289</v>
      </c>
      <c r="K14" s="11">
        <f t="shared" si="1"/>
        <v>214.83333333333334</v>
      </c>
    </row>
    <row r="15" spans="1:11" ht="15">
      <c r="A15" s="9">
        <v>12</v>
      </c>
      <c r="B15" s="7" t="s">
        <v>67</v>
      </c>
      <c r="C15" s="8">
        <v>7</v>
      </c>
      <c r="D15" s="9">
        <v>233</v>
      </c>
      <c r="E15" s="9">
        <v>222</v>
      </c>
      <c r="F15" s="9">
        <v>225</v>
      </c>
      <c r="G15" s="9">
        <v>213</v>
      </c>
      <c r="H15" s="9">
        <v>179</v>
      </c>
      <c r="I15" s="9">
        <v>204</v>
      </c>
      <c r="J15" s="10">
        <f t="shared" si="0"/>
        <v>1276</v>
      </c>
      <c r="K15" s="11">
        <f t="shared" si="1"/>
        <v>212.66666666666666</v>
      </c>
    </row>
    <row r="16" spans="1:11" ht="15">
      <c r="A16" s="9">
        <v>13</v>
      </c>
      <c r="B16" s="7" t="s">
        <v>123</v>
      </c>
      <c r="C16" s="8">
        <v>18</v>
      </c>
      <c r="D16" s="9">
        <v>258</v>
      </c>
      <c r="E16" s="9">
        <v>194</v>
      </c>
      <c r="F16" s="9">
        <v>191</v>
      </c>
      <c r="G16" s="9">
        <v>191</v>
      </c>
      <c r="H16" s="9">
        <v>245</v>
      </c>
      <c r="I16" s="9">
        <v>195</v>
      </c>
      <c r="J16" s="10">
        <f t="shared" si="0"/>
        <v>1274</v>
      </c>
      <c r="K16" s="11">
        <f t="shared" si="1"/>
        <v>212.33333333333334</v>
      </c>
    </row>
    <row r="17" spans="1:11" ht="15">
      <c r="A17" s="9">
        <v>14</v>
      </c>
      <c r="B17" s="7" t="s">
        <v>83</v>
      </c>
      <c r="C17" s="8">
        <v>15</v>
      </c>
      <c r="D17" s="9">
        <v>182</v>
      </c>
      <c r="E17" s="9">
        <v>192</v>
      </c>
      <c r="F17" s="9">
        <v>230</v>
      </c>
      <c r="G17" s="9">
        <v>192</v>
      </c>
      <c r="H17" s="9">
        <v>244</v>
      </c>
      <c r="I17" s="9">
        <v>232</v>
      </c>
      <c r="J17" s="10">
        <f t="shared" si="0"/>
        <v>1272</v>
      </c>
      <c r="K17" s="11">
        <f t="shared" si="1"/>
        <v>212</v>
      </c>
    </row>
    <row r="18" spans="1:11" ht="15">
      <c r="A18" s="9">
        <v>15</v>
      </c>
      <c r="B18" s="7" t="s">
        <v>71</v>
      </c>
      <c r="C18" s="8">
        <v>8</v>
      </c>
      <c r="D18" s="9">
        <v>211</v>
      </c>
      <c r="E18" s="9">
        <v>185</v>
      </c>
      <c r="F18" s="9">
        <v>261</v>
      </c>
      <c r="G18" s="9">
        <v>195</v>
      </c>
      <c r="H18" s="9">
        <v>231</v>
      </c>
      <c r="I18" s="9">
        <v>187</v>
      </c>
      <c r="J18" s="10">
        <f t="shared" si="0"/>
        <v>1270</v>
      </c>
      <c r="K18" s="11">
        <f t="shared" si="1"/>
        <v>211.66666666666666</v>
      </c>
    </row>
    <row r="19" spans="1:11" ht="15">
      <c r="A19" s="9">
        <v>16</v>
      </c>
      <c r="B19" s="7" t="s">
        <v>90</v>
      </c>
      <c r="C19" s="8">
        <v>19</v>
      </c>
      <c r="D19" s="9">
        <v>170</v>
      </c>
      <c r="E19" s="9">
        <v>199</v>
      </c>
      <c r="F19" s="9">
        <v>221</v>
      </c>
      <c r="G19" s="9">
        <v>258</v>
      </c>
      <c r="H19" s="9">
        <v>226</v>
      </c>
      <c r="I19" s="9">
        <v>196</v>
      </c>
      <c r="J19" s="10">
        <f t="shared" si="0"/>
        <v>1270</v>
      </c>
      <c r="K19" s="11">
        <f t="shared" si="1"/>
        <v>211.66666666666666</v>
      </c>
    </row>
    <row r="20" spans="1:11" ht="15">
      <c r="A20" s="9">
        <v>17</v>
      </c>
      <c r="B20" s="7" t="s">
        <v>84</v>
      </c>
      <c r="C20" s="8">
        <v>16</v>
      </c>
      <c r="D20" s="9">
        <v>246</v>
      </c>
      <c r="E20" s="9">
        <v>215</v>
      </c>
      <c r="F20" s="9">
        <v>227</v>
      </c>
      <c r="G20" s="9">
        <v>229</v>
      </c>
      <c r="H20" s="9">
        <v>157</v>
      </c>
      <c r="I20" s="9">
        <v>184</v>
      </c>
      <c r="J20" s="10">
        <f t="shared" si="0"/>
        <v>1258</v>
      </c>
      <c r="K20" s="11">
        <f t="shared" si="1"/>
        <v>209.66666666666666</v>
      </c>
    </row>
    <row r="21" spans="1:11" ht="15">
      <c r="A21" s="9">
        <v>18</v>
      </c>
      <c r="B21" s="7" t="s">
        <v>92</v>
      </c>
      <c r="C21" s="8">
        <v>20</v>
      </c>
      <c r="D21" s="9">
        <v>235</v>
      </c>
      <c r="E21" s="9">
        <v>182</v>
      </c>
      <c r="F21" s="9">
        <v>222</v>
      </c>
      <c r="G21" s="9">
        <v>211</v>
      </c>
      <c r="H21" s="9">
        <v>195</v>
      </c>
      <c r="I21" s="9">
        <v>190</v>
      </c>
      <c r="J21" s="10">
        <f t="shared" si="0"/>
        <v>1235</v>
      </c>
      <c r="K21" s="11">
        <f t="shared" si="1"/>
        <v>205.83333333333334</v>
      </c>
    </row>
    <row r="22" spans="1:11" ht="15">
      <c r="A22" s="9">
        <v>19</v>
      </c>
      <c r="B22" s="7" t="s">
        <v>80</v>
      </c>
      <c r="C22" s="8">
        <v>14</v>
      </c>
      <c r="D22" s="9">
        <v>191</v>
      </c>
      <c r="E22" s="9">
        <v>217</v>
      </c>
      <c r="F22" s="9">
        <v>211</v>
      </c>
      <c r="G22" s="9">
        <v>236</v>
      </c>
      <c r="H22" s="9">
        <v>201</v>
      </c>
      <c r="I22" s="9">
        <v>174</v>
      </c>
      <c r="J22" s="10">
        <f>SUM(D22:I22)</f>
        <v>1230</v>
      </c>
      <c r="K22" s="11">
        <f t="shared" si="1"/>
        <v>205</v>
      </c>
    </row>
    <row r="23" spans="1:11" ht="15">
      <c r="A23" s="9">
        <v>20</v>
      </c>
      <c r="B23" s="7" t="s">
        <v>68</v>
      </c>
      <c r="C23" s="8">
        <v>7</v>
      </c>
      <c r="D23" s="9">
        <v>266</v>
      </c>
      <c r="E23" s="9">
        <v>198</v>
      </c>
      <c r="F23" s="9">
        <v>189</v>
      </c>
      <c r="G23" s="9">
        <v>185</v>
      </c>
      <c r="H23" s="9">
        <v>207</v>
      </c>
      <c r="I23" s="9">
        <v>183</v>
      </c>
      <c r="J23" s="10">
        <f t="shared" si="0"/>
        <v>1228</v>
      </c>
      <c r="K23" s="11">
        <f t="shared" si="1"/>
        <v>204.66666666666666</v>
      </c>
    </row>
    <row r="24" spans="1:11" ht="15">
      <c r="A24" s="9">
        <v>21</v>
      </c>
      <c r="B24" s="7" t="s">
        <v>86</v>
      </c>
      <c r="C24" s="8">
        <v>17</v>
      </c>
      <c r="D24" s="9">
        <v>196</v>
      </c>
      <c r="E24" s="9">
        <v>207</v>
      </c>
      <c r="F24" s="9">
        <v>224</v>
      </c>
      <c r="G24" s="9">
        <v>225</v>
      </c>
      <c r="H24" s="9">
        <v>183</v>
      </c>
      <c r="I24" s="9">
        <v>182</v>
      </c>
      <c r="J24" s="10">
        <f t="shared" si="0"/>
        <v>1217</v>
      </c>
      <c r="K24" s="11">
        <f>AVERAGE(D24:I24)</f>
        <v>202.83333333333334</v>
      </c>
    </row>
    <row r="25" spans="1:11" ht="15">
      <c r="A25" s="9">
        <v>22</v>
      </c>
      <c r="B25" s="7" t="s">
        <v>125</v>
      </c>
      <c r="C25" s="8">
        <v>13</v>
      </c>
      <c r="D25" s="9">
        <v>200</v>
      </c>
      <c r="E25" s="9">
        <v>184</v>
      </c>
      <c r="F25" s="9">
        <v>231</v>
      </c>
      <c r="G25" s="9">
        <v>222</v>
      </c>
      <c r="H25" s="9">
        <v>204</v>
      </c>
      <c r="I25" s="9">
        <v>166</v>
      </c>
      <c r="J25" s="10">
        <f t="shared" si="0"/>
        <v>1207</v>
      </c>
      <c r="K25" s="11">
        <f>AVERAGE(D25:I25)</f>
        <v>201.16666666666666</v>
      </c>
    </row>
    <row r="26" spans="1:11" ht="15">
      <c r="A26" s="9">
        <v>23</v>
      </c>
      <c r="B26" s="7" t="s">
        <v>78</v>
      </c>
      <c r="C26" s="8">
        <v>12</v>
      </c>
      <c r="D26" s="9">
        <v>203</v>
      </c>
      <c r="E26" s="9">
        <v>200</v>
      </c>
      <c r="F26" s="9">
        <v>216</v>
      </c>
      <c r="G26" s="9">
        <v>206</v>
      </c>
      <c r="H26" s="9">
        <v>161</v>
      </c>
      <c r="I26" s="9">
        <v>209</v>
      </c>
      <c r="J26" s="10">
        <f t="shared" si="0"/>
        <v>1195</v>
      </c>
      <c r="K26" s="11">
        <f aca="true" t="shared" si="2" ref="K26:K41">AVERAGE(D26:I26)</f>
        <v>199.16666666666666</v>
      </c>
    </row>
    <row r="27" spans="1:11" ht="15">
      <c r="A27" s="9">
        <v>24</v>
      </c>
      <c r="B27" s="7" t="s">
        <v>61</v>
      </c>
      <c r="C27" s="8">
        <v>3</v>
      </c>
      <c r="D27" s="9">
        <v>171</v>
      </c>
      <c r="E27" s="9">
        <v>204</v>
      </c>
      <c r="F27" s="9">
        <v>205</v>
      </c>
      <c r="G27" s="9">
        <v>199</v>
      </c>
      <c r="H27" s="9">
        <v>178</v>
      </c>
      <c r="I27" s="9">
        <v>236</v>
      </c>
      <c r="J27" s="10">
        <f>SUM(D27:I27)</f>
        <v>1193</v>
      </c>
      <c r="K27" s="11">
        <f t="shared" si="2"/>
        <v>198.83333333333334</v>
      </c>
    </row>
    <row r="28" spans="1:11" ht="15">
      <c r="A28" s="9">
        <v>25</v>
      </c>
      <c r="B28" s="7" t="s">
        <v>127</v>
      </c>
      <c r="C28" s="8">
        <v>6</v>
      </c>
      <c r="D28" s="9">
        <v>223</v>
      </c>
      <c r="E28" s="9">
        <v>201</v>
      </c>
      <c r="F28" s="9">
        <v>215</v>
      </c>
      <c r="G28" s="9">
        <v>216</v>
      </c>
      <c r="H28" s="9">
        <v>154</v>
      </c>
      <c r="I28" s="9">
        <v>181</v>
      </c>
      <c r="J28" s="10">
        <f t="shared" si="0"/>
        <v>1190</v>
      </c>
      <c r="K28" s="11">
        <f t="shared" si="2"/>
        <v>198.33333333333334</v>
      </c>
    </row>
    <row r="29" spans="1:11" ht="15">
      <c r="A29" s="9">
        <v>26</v>
      </c>
      <c r="B29" s="7" t="s">
        <v>72</v>
      </c>
      <c r="C29" s="8">
        <v>9</v>
      </c>
      <c r="D29" s="9">
        <v>167</v>
      </c>
      <c r="E29" s="9">
        <v>232</v>
      </c>
      <c r="F29" s="9">
        <v>200</v>
      </c>
      <c r="G29" s="9">
        <v>172</v>
      </c>
      <c r="H29" s="9">
        <v>210</v>
      </c>
      <c r="I29" s="9">
        <v>199</v>
      </c>
      <c r="J29" s="10">
        <f t="shared" si="0"/>
        <v>1180</v>
      </c>
      <c r="K29" s="11">
        <f t="shared" si="2"/>
        <v>196.66666666666666</v>
      </c>
    </row>
    <row r="30" spans="1:11" ht="15">
      <c r="A30" s="9">
        <v>27</v>
      </c>
      <c r="B30" s="7" t="s">
        <v>73</v>
      </c>
      <c r="C30" s="8">
        <v>9</v>
      </c>
      <c r="D30" s="9">
        <v>151</v>
      </c>
      <c r="E30" s="9">
        <v>266</v>
      </c>
      <c r="F30" s="9">
        <v>181</v>
      </c>
      <c r="G30" s="9">
        <v>168</v>
      </c>
      <c r="H30" s="9">
        <v>204</v>
      </c>
      <c r="I30" s="9">
        <v>210</v>
      </c>
      <c r="J30" s="10">
        <f>SUM(D30:I30)</f>
        <v>1180</v>
      </c>
      <c r="K30" s="11">
        <f t="shared" si="2"/>
        <v>196.66666666666666</v>
      </c>
    </row>
    <row r="31" spans="1:11" ht="15">
      <c r="A31" s="9">
        <v>28</v>
      </c>
      <c r="B31" s="7" t="s">
        <v>119</v>
      </c>
      <c r="C31" s="8">
        <v>17</v>
      </c>
      <c r="D31" s="9">
        <v>211</v>
      </c>
      <c r="E31" s="9">
        <v>183</v>
      </c>
      <c r="F31" s="9">
        <v>192</v>
      </c>
      <c r="G31" s="9">
        <v>167</v>
      </c>
      <c r="H31" s="9">
        <v>224</v>
      </c>
      <c r="I31" s="9">
        <v>202</v>
      </c>
      <c r="J31" s="10">
        <f>SUM(D31:I31)</f>
        <v>1179</v>
      </c>
      <c r="K31" s="11">
        <f t="shared" si="2"/>
        <v>196.5</v>
      </c>
    </row>
    <row r="32" spans="1:11" ht="15">
      <c r="A32" s="9">
        <v>29</v>
      </c>
      <c r="B32" s="7" t="s">
        <v>85</v>
      </c>
      <c r="C32" s="8">
        <v>16</v>
      </c>
      <c r="D32" s="9">
        <v>202</v>
      </c>
      <c r="E32" s="9">
        <v>228</v>
      </c>
      <c r="F32" s="9">
        <v>153</v>
      </c>
      <c r="G32" s="9">
        <v>167</v>
      </c>
      <c r="H32" s="9">
        <v>193</v>
      </c>
      <c r="I32" s="9">
        <v>223</v>
      </c>
      <c r="J32" s="10">
        <f>SUM(D32:I32)</f>
        <v>1166</v>
      </c>
      <c r="K32" s="11">
        <f t="shared" si="2"/>
        <v>194.33333333333334</v>
      </c>
    </row>
    <row r="33" spans="1:11" ht="15">
      <c r="A33" s="9">
        <v>30</v>
      </c>
      <c r="B33" s="7" t="s">
        <v>121</v>
      </c>
      <c r="C33" s="8">
        <v>11</v>
      </c>
      <c r="D33" s="9">
        <v>211</v>
      </c>
      <c r="E33" s="9">
        <v>263</v>
      </c>
      <c r="F33" s="9">
        <v>177</v>
      </c>
      <c r="G33" s="9">
        <v>199</v>
      </c>
      <c r="H33" s="9">
        <v>143</v>
      </c>
      <c r="I33" s="9">
        <v>166</v>
      </c>
      <c r="J33" s="10">
        <f>SUM(D33:I33)</f>
        <v>1159</v>
      </c>
      <c r="K33" s="11">
        <f t="shared" si="2"/>
        <v>193.16666666666666</v>
      </c>
    </row>
    <row r="34" spans="1:11" ht="15">
      <c r="A34" s="9">
        <v>31</v>
      </c>
      <c r="B34" s="7" t="s">
        <v>120</v>
      </c>
      <c r="C34" s="8">
        <v>19</v>
      </c>
      <c r="D34" s="9">
        <v>224</v>
      </c>
      <c r="E34" s="9">
        <v>131</v>
      </c>
      <c r="F34" s="9">
        <v>182</v>
      </c>
      <c r="G34" s="9">
        <v>193</v>
      </c>
      <c r="H34" s="9">
        <v>218</v>
      </c>
      <c r="I34" s="9">
        <v>197</v>
      </c>
      <c r="J34" s="10">
        <f>SUM(D34:I34)</f>
        <v>1145</v>
      </c>
      <c r="K34" s="11">
        <f t="shared" si="2"/>
        <v>190.83333333333334</v>
      </c>
    </row>
    <row r="35" spans="1:11" ht="15">
      <c r="A35" s="9">
        <v>32</v>
      </c>
      <c r="B35" s="7" t="s">
        <v>79</v>
      </c>
      <c r="C35" s="8">
        <v>14</v>
      </c>
      <c r="D35" s="9">
        <v>162</v>
      </c>
      <c r="E35" s="9">
        <v>202</v>
      </c>
      <c r="F35" s="9">
        <v>157</v>
      </c>
      <c r="G35" s="9">
        <v>197</v>
      </c>
      <c r="H35" s="9">
        <v>203</v>
      </c>
      <c r="I35" s="9">
        <v>222</v>
      </c>
      <c r="J35" s="10">
        <f>SUM(D35:I35)</f>
        <v>1143</v>
      </c>
      <c r="K35" s="11">
        <f t="shared" si="2"/>
        <v>190.5</v>
      </c>
    </row>
    <row r="36" spans="1:11" ht="15">
      <c r="A36" s="9">
        <v>33</v>
      </c>
      <c r="B36" s="7" t="s">
        <v>89</v>
      </c>
      <c r="C36" s="8">
        <v>18</v>
      </c>
      <c r="D36" s="9">
        <v>192</v>
      </c>
      <c r="E36" s="9">
        <v>158</v>
      </c>
      <c r="F36" s="9">
        <v>190</v>
      </c>
      <c r="G36" s="9">
        <v>169</v>
      </c>
      <c r="H36" s="9">
        <v>199</v>
      </c>
      <c r="I36" s="9">
        <v>235</v>
      </c>
      <c r="J36" s="10">
        <f>SUM(D36:I36)</f>
        <v>1143</v>
      </c>
      <c r="K36" s="11">
        <f t="shared" si="2"/>
        <v>190.5</v>
      </c>
    </row>
    <row r="37" spans="1:11" ht="15">
      <c r="A37" s="9">
        <v>34</v>
      </c>
      <c r="B37" s="7" t="s">
        <v>122</v>
      </c>
      <c r="C37" s="8">
        <v>10</v>
      </c>
      <c r="D37" s="9">
        <v>157</v>
      </c>
      <c r="E37" s="9">
        <v>214</v>
      </c>
      <c r="F37" s="9">
        <v>181</v>
      </c>
      <c r="G37" s="9">
        <v>224</v>
      </c>
      <c r="H37" s="9">
        <v>189</v>
      </c>
      <c r="I37" s="9">
        <v>169</v>
      </c>
      <c r="J37" s="10">
        <f>SUM(D37:I37)</f>
        <v>1134</v>
      </c>
      <c r="K37" s="11">
        <f t="shared" si="2"/>
        <v>189</v>
      </c>
    </row>
    <row r="38" spans="1:11" ht="15">
      <c r="A38" s="9">
        <v>35</v>
      </c>
      <c r="B38" s="7" t="s">
        <v>74</v>
      </c>
      <c r="C38" s="8">
        <v>9</v>
      </c>
      <c r="D38" s="9">
        <v>190</v>
      </c>
      <c r="E38" s="9">
        <v>149</v>
      </c>
      <c r="F38" s="9">
        <v>179</v>
      </c>
      <c r="G38" s="9">
        <v>200</v>
      </c>
      <c r="H38" s="9">
        <v>204</v>
      </c>
      <c r="I38" s="9">
        <v>190</v>
      </c>
      <c r="J38" s="10">
        <f>SUM(D38:I38)</f>
        <v>1112</v>
      </c>
      <c r="K38" s="11">
        <f t="shared" si="2"/>
        <v>185.33333333333334</v>
      </c>
    </row>
    <row r="39" spans="1:11" ht="15">
      <c r="A39" s="9">
        <v>36</v>
      </c>
      <c r="B39" s="7" t="s">
        <v>82</v>
      </c>
      <c r="C39" s="8">
        <v>15</v>
      </c>
      <c r="D39" s="9">
        <v>200</v>
      </c>
      <c r="E39" s="9">
        <v>140</v>
      </c>
      <c r="F39" s="9">
        <v>160</v>
      </c>
      <c r="G39" s="9">
        <v>191</v>
      </c>
      <c r="H39" s="9">
        <v>203</v>
      </c>
      <c r="I39" s="9">
        <v>213</v>
      </c>
      <c r="J39" s="10">
        <f>SUM(D39:I39)</f>
        <v>1107</v>
      </c>
      <c r="K39" s="11">
        <f t="shared" si="2"/>
        <v>184.5</v>
      </c>
    </row>
    <row r="40" spans="1:11" ht="15">
      <c r="A40" s="9">
        <v>37</v>
      </c>
      <c r="B40" s="7" t="s">
        <v>87</v>
      </c>
      <c r="C40" s="8">
        <v>17</v>
      </c>
      <c r="D40" s="9">
        <v>184</v>
      </c>
      <c r="E40" s="9">
        <v>150</v>
      </c>
      <c r="F40" s="9">
        <v>177</v>
      </c>
      <c r="G40" s="9">
        <v>213</v>
      </c>
      <c r="H40" s="9">
        <v>187</v>
      </c>
      <c r="I40" s="9">
        <v>192</v>
      </c>
      <c r="J40" s="10">
        <f>SUM(D40:I40)</f>
        <v>1103</v>
      </c>
      <c r="K40" s="11">
        <f t="shared" si="2"/>
        <v>183.83333333333334</v>
      </c>
    </row>
    <row r="41" spans="1:11" ht="15">
      <c r="A41" s="9">
        <v>38</v>
      </c>
      <c r="B41" s="7" t="s">
        <v>76</v>
      </c>
      <c r="C41" s="8">
        <v>11</v>
      </c>
      <c r="D41" s="9">
        <v>186</v>
      </c>
      <c r="E41" s="9">
        <v>158</v>
      </c>
      <c r="F41" s="9">
        <v>212</v>
      </c>
      <c r="G41" s="9">
        <v>138</v>
      </c>
      <c r="H41" s="9">
        <v>167</v>
      </c>
      <c r="I41" s="9">
        <v>193</v>
      </c>
      <c r="J41" s="10">
        <f>SUM(D41:I41)</f>
        <v>1054</v>
      </c>
      <c r="K41" s="11">
        <f t="shared" si="2"/>
        <v>175.66666666666666</v>
      </c>
    </row>
    <row r="42" spans="1:11" ht="15">
      <c r="A42" s="9">
        <v>39</v>
      </c>
      <c r="B42" s="7" t="s">
        <v>126</v>
      </c>
      <c r="C42" s="8">
        <v>15</v>
      </c>
      <c r="D42" s="9">
        <v>149</v>
      </c>
      <c r="E42" s="9">
        <v>186</v>
      </c>
      <c r="F42" s="9">
        <v>166</v>
      </c>
      <c r="G42" s="9">
        <v>125</v>
      </c>
      <c r="H42" s="9">
        <v>214</v>
      </c>
      <c r="I42" s="9">
        <v>197</v>
      </c>
      <c r="J42" s="10">
        <f>SUM(D42:I42)</f>
        <v>1037</v>
      </c>
      <c r="K42" s="11">
        <f>AVERAGE(D42:I42)</f>
        <v>172.83333333333334</v>
      </c>
    </row>
  </sheetData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52" t="s">
        <v>12</v>
      </c>
      <c r="B1" s="49"/>
      <c r="D1" s="53"/>
      <c r="E1" s="49"/>
      <c r="F1" s="49"/>
      <c r="G1" s="49"/>
      <c r="H1" s="49"/>
      <c r="I1" s="49"/>
      <c r="J1" s="54"/>
      <c r="K1" s="54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6">
        <v>1</v>
      </c>
      <c r="B4" s="7" t="s">
        <v>105</v>
      </c>
      <c r="C4" s="12">
        <v>17</v>
      </c>
      <c r="D4" s="9">
        <v>226</v>
      </c>
      <c r="E4" s="9">
        <v>218</v>
      </c>
      <c r="F4" s="9">
        <v>279</v>
      </c>
      <c r="G4" s="9">
        <v>231</v>
      </c>
      <c r="H4" s="9">
        <v>196</v>
      </c>
      <c r="I4" s="9">
        <v>265</v>
      </c>
      <c r="J4" s="10">
        <f aca="true" t="shared" si="0" ref="J4:J14">SUM(D4:I4)</f>
        <v>1415</v>
      </c>
      <c r="K4" s="11">
        <f aca="true" t="shared" si="1" ref="K4:K11">AVERAGE(D4:I4)</f>
        <v>235.83333333333334</v>
      </c>
    </row>
    <row r="5" spans="1:11" ht="15">
      <c r="A5" s="6">
        <v>2</v>
      </c>
      <c r="B5" s="7" t="s">
        <v>97</v>
      </c>
      <c r="C5" s="12">
        <v>6</v>
      </c>
      <c r="D5" s="9">
        <v>247</v>
      </c>
      <c r="E5" s="9">
        <v>289</v>
      </c>
      <c r="F5" s="9">
        <v>199</v>
      </c>
      <c r="G5" s="9">
        <v>183</v>
      </c>
      <c r="H5" s="9">
        <v>182</v>
      </c>
      <c r="I5" s="9">
        <v>243</v>
      </c>
      <c r="J5" s="10">
        <f t="shared" si="0"/>
        <v>1343</v>
      </c>
      <c r="K5" s="11">
        <f t="shared" si="1"/>
        <v>223.83333333333334</v>
      </c>
    </row>
    <row r="6" spans="1:11" ht="15">
      <c r="A6" s="6">
        <v>3</v>
      </c>
      <c r="B6" s="7" t="s">
        <v>102</v>
      </c>
      <c r="C6" s="12">
        <v>13</v>
      </c>
      <c r="D6" s="9">
        <v>193</v>
      </c>
      <c r="E6" s="9">
        <v>268</v>
      </c>
      <c r="F6" s="9">
        <v>216</v>
      </c>
      <c r="G6" s="9">
        <v>225</v>
      </c>
      <c r="H6" s="9">
        <v>241</v>
      </c>
      <c r="I6" s="9">
        <v>189</v>
      </c>
      <c r="J6" s="10">
        <f>SUM(D6:I6)</f>
        <v>1332</v>
      </c>
      <c r="K6" s="11">
        <f t="shared" si="1"/>
        <v>222</v>
      </c>
    </row>
    <row r="7" spans="1:11" ht="15">
      <c r="A7" s="6">
        <v>4</v>
      </c>
      <c r="B7" s="7" t="s">
        <v>104</v>
      </c>
      <c r="C7" s="12">
        <v>15</v>
      </c>
      <c r="D7" s="9">
        <v>226</v>
      </c>
      <c r="E7" s="9">
        <v>192</v>
      </c>
      <c r="F7" s="9">
        <v>232</v>
      </c>
      <c r="G7" s="9">
        <v>255</v>
      </c>
      <c r="H7" s="9">
        <v>195</v>
      </c>
      <c r="I7" s="9">
        <v>201</v>
      </c>
      <c r="J7" s="10">
        <f t="shared" si="0"/>
        <v>1301</v>
      </c>
      <c r="K7" s="11">
        <f t="shared" si="1"/>
        <v>216.83333333333334</v>
      </c>
    </row>
    <row r="8" spans="1:11" ht="15">
      <c r="A8" s="6">
        <v>5</v>
      </c>
      <c r="B8" s="7" t="s">
        <v>93</v>
      </c>
      <c r="C8" s="12">
        <v>1</v>
      </c>
      <c r="D8" s="9">
        <v>213</v>
      </c>
      <c r="E8" s="9">
        <v>246</v>
      </c>
      <c r="F8" s="9">
        <v>237</v>
      </c>
      <c r="G8" s="9">
        <v>187</v>
      </c>
      <c r="H8" s="9">
        <v>166</v>
      </c>
      <c r="I8" s="9">
        <v>233</v>
      </c>
      <c r="J8" s="10">
        <f t="shared" si="0"/>
        <v>1282</v>
      </c>
      <c r="K8" s="11">
        <f t="shared" si="1"/>
        <v>213.66666666666666</v>
      </c>
    </row>
    <row r="9" spans="1:11" ht="15">
      <c r="A9" s="6">
        <v>6</v>
      </c>
      <c r="B9" s="7" t="s">
        <v>96</v>
      </c>
      <c r="C9" s="12">
        <v>5</v>
      </c>
      <c r="D9" s="9">
        <v>192</v>
      </c>
      <c r="E9" s="9">
        <v>201</v>
      </c>
      <c r="F9" s="9">
        <v>212</v>
      </c>
      <c r="G9" s="9">
        <v>242</v>
      </c>
      <c r="H9" s="9">
        <v>198</v>
      </c>
      <c r="I9" s="9">
        <v>192</v>
      </c>
      <c r="J9" s="10">
        <f t="shared" si="0"/>
        <v>1237</v>
      </c>
      <c r="K9" s="11">
        <f t="shared" si="1"/>
        <v>206.16666666666666</v>
      </c>
    </row>
    <row r="10" spans="1:11" ht="15">
      <c r="A10" s="6">
        <v>7</v>
      </c>
      <c r="B10" s="7" t="s">
        <v>98</v>
      </c>
      <c r="C10" s="12">
        <v>7</v>
      </c>
      <c r="D10" s="9">
        <v>219</v>
      </c>
      <c r="E10" s="9">
        <v>223</v>
      </c>
      <c r="F10" s="9">
        <v>171</v>
      </c>
      <c r="G10" s="9">
        <v>189</v>
      </c>
      <c r="H10" s="9">
        <v>205</v>
      </c>
      <c r="I10" s="9">
        <v>203</v>
      </c>
      <c r="J10" s="10">
        <f t="shared" si="0"/>
        <v>1210</v>
      </c>
      <c r="K10" s="11">
        <f t="shared" si="1"/>
        <v>201.66666666666666</v>
      </c>
    </row>
    <row r="11" spans="1:11" ht="15">
      <c r="A11" s="6">
        <v>8</v>
      </c>
      <c r="B11" s="7" t="s">
        <v>124</v>
      </c>
      <c r="C11" s="12">
        <v>4</v>
      </c>
      <c r="D11" s="9">
        <v>219</v>
      </c>
      <c r="E11" s="9">
        <v>168</v>
      </c>
      <c r="F11" s="9">
        <v>206</v>
      </c>
      <c r="G11" s="9">
        <v>181</v>
      </c>
      <c r="H11" s="9">
        <v>195</v>
      </c>
      <c r="I11" s="9">
        <v>225</v>
      </c>
      <c r="J11" s="10">
        <f t="shared" si="0"/>
        <v>1194</v>
      </c>
      <c r="K11" s="11">
        <f t="shared" si="1"/>
        <v>199</v>
      </c>
    </row>
    <row r="12" spans="1:11" ht="15">
      <c r="A12" s="6">
        <v>9</v>
      </c>
      <c r="B12" s="7" t="s">
        <v>95</v>
      </c>
      <c r="C12" s="12">
        <v>4</v>
      </c>
      <c r="D12" s="9">
        <v>245</v>
      </c>
      <c r="E12" s="9">
        <v>209</v>
      </c>
      <c r="F12" s="9">
        <v>181</v>
      </c>
      <c r="G12" s="9">
        <v>216</v>
      </c>
      <c r="H12" s="9">
        <v>182</v>
      </c>
      <c r="I12" s="9">
        <v>158</v>
      </c>
      <c r="J12" s="10">
        <f t="shared" si="0"/>
        <v>1191</v>
      </c>
      <c r="K12" s="11">
        <f>AVERAGE(D12:I12)</f>
        <v>198.5</v>
      </c>
    </row>
    <row r="13" spans="1:11" ht="15">
      <c r="A13" s="6">
        <v>10</v>
      </c>
      <c r="B13" s="7" t="s">
        <v>103</v>
      </c>
      <c r="C13" s="12">
        <v>13</v>
      </c>
      <c r="D13" s="9">
        <v>198</v>
      </c>
      <c r="E13" s="9">
        <v>170</v>
      </c>
      <c r="F13" s="9">
        <v>214</v>
      </c>
      <c r="G13" s="9">
        <v>187</v>
      </c>
      <c r="H13" s="9">
        <v>174</v>
      </c>
      <c r="I13" s="9">
        <v>243</v>
      </c>
      <c r="J13" s="10">
        <f>SUM(D13:I13)</f>
        <v>1186</v>
      </c>
      <c r="K13" s="11">
        <f>AVERAGE(D13:I13)</f>
        <v>197.66666666666666</v>
      </c>
    </row>
    <row r="14" spans="1:11" ht="15">
      <c r="A14" s="6">
        <v>11</v>
      </c>
      <c r="B14" s="7" t="s">
        <v>99</v>
      </c>
      <c r="C14" s="12">
        <v>8</v>
      </c>
      <c r="D14" s="9">
        <v>180</v>
      </c>
      <c r="E14" s="9">
        <v>188</v>
      </c>
      <c r="F14" s="9">
        <v>181</v>
      </c>
      <c r="G14" s="9">
        <v>192</v>
      </c>
      <c r="H14" s="9">
        <v>200</v>
      </c>
      <c r="I14" s="9">
        <v>155</v>
      </c>
      <c r="J14" s="10">
        <f>SUM(D14:I14)</f>
        <v>1096</v>
      </c>
      <c r="K14" s="11">
        <f>AVERAGE(D14:I14)</f>
        <v>182.66666666666666</v>
      </c>
    </row>
    <row r="15" spans="1:11" ht="15">
      <c r="A15" s="6">
        <v>12</v>
      </c>
      <c r="B15" s="7" t="s">
        <v>101</v>
      </c>
      <c r="C15" s="12">
        <v>11</v>
      </c>
      <c r="D15" s="9">
        <v>185</v>
      </c>
      <c r="E15" s="9">
        <v>159</v>
      </c>
      <c r="F15" s="9">
        <v>209</v>
      </c>
      <c r="G15" s="9">
        <v>151</v>
      </c>
      <c r="H15" s="9">
        <v>172</v>
      </c>
      <c r="I15" s="9">
        <v>199</v>
      </c>
      <c r="J15" s="10">
        <f>SUM(D15:I15)</f>
        <v>1075</v>
      </c>
      <c r="K15" s="11">
        <f>AVERAGE(D15:I15)</f>
        <v>179.16666666666666</v>
      </c>
    </row>
    <row r="16" spans="1:11" ht="15">
      <c r="A16" s="6">
        <v>13</v>
      </c>
      <c r="B16" s="7" t="s">
        <v>100</v>
      </c>
      <c r="C16" s="12">
        <v>9</v>
      </c>
      <c r="D16" s="9">
        <v>168</v>
      </c>
      <c r="E16" s="9">
        <v>174</v>
      </c>
      <c r="F16" s="9">
        <v>180</v>
      </c>
      <c r="G16" s="9">
        <v>197</v>
      </c>
      <c r="H16" s="9">
        <v>184</v>
      </c>
      <c r="I16" s="9">
        <v>161</v>
      </c>
      <c r="J16" s="10">
        <f>SUM(D16:I16)</f>
        <v>1064</v>
      </c>
      <c r="K16" s="11">
        <f>AVERAGE(D16:I16)</f>
        <v>177.33333333333334</v>
      </c>
    </row>
    <row r="17" spans="1:11" ht="15">
      <c r="A17" s="6">
        <v>14</v>
      </c>
      <c r="B17" s="7" t="s">
        <v>94</v>
      </c>
      <c r="C17" s="12">
        <v>2</v>
      </c>
      <c r="D17" s="9">
        <v>170</v>
      </c>
      <c r="E17" s="9">
        <v>223</v>
      </c>
      <c r="F17" s="9">
        <v>150</v>
      </c>
      <c r="G17" s="9">
        <v>156</v>
      </c>
      <c r="H17" s="9">
        <v>161</v>
      </c>
      <c r="I17" s="9">
        <v>183</v>
      </c>
      <c r="J17" s="10">
        <f>SUM(D17:I17)</f>
        <v>1043</v>
      </c>
      <c r="K17" s="11">
        <f>AVERAGE(D17:I17)</f>
        <v>173.83333333333334</v>
      </c>
    </row>
    <row r="18" spans="1:11" ht="15">
      <c r="A18" s="6">
        <v>15</v>
      </c>
      <c r="B18" s="7" t="s">
        <v>106</v>
      </c>
      <c r="C18" s="12">
        <v>19</v>
      </c>
      <c r="D18" s="9">
        <v>204</v>
      </c>
      <c r="E18" s="9">
        <v>156</v>
      </c>
      <c r="F18" s="9">
        <v>132</v>
      </c>
      <c r="G18" s="9">
        <v>163</v>
      </c>
      <c r="H18" s="9">
        <v>145</v>
      </c>
      <c r="I18" s="9">
        <v>181</v>
      </c>
      <c r="J18" s="10">
        <f>SUM(D18:I18)</f>
        <v>981</v>
      </c>
      <c r="K18" s="11">
        <f>AVERAGE(D18:I18)</f>
        <v>163.5</v>
      </c>
    </row>
  </sheetData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pane xSplit="5" ySplit="1" topLeftCell="Q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S35" sqref="S35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55" t="s">
        <v>13</v>
      </c>
      <c r="B1" s="56"/>
      <c r="C1" s="14"/>
      <c r="D1" s="14"/>
      <c r="F1" s="57"/>
      <c r="G1" s="57"/>
      <c r="H1" s="57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8"/>
      <c r="AA1" s="49"/>
      <c r="AB1" s="49"/>
      <c r="AC1" s="49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29" ht="12.75">
      <c r="A4" s="19">
        <v>1</v>
      </c>
      <c r="B4" s="20" t="s">
        <v>107</v>
      </c>
      <c r="C4" s="20">
        <v>166</v>
      </c>
      <c r="D4" s="21">
        <v>30</v>
      </c>
      <c r="E4" s="28">
        <v>1</v>
      </c>
      <c r="F4" s="22">
        <v>246</v>
      </c>
      <c r="G4" s="23">
        <f aca="true" t="shared" si="0" ref="G4:G16">D4</f>
        <v>30</v>
      </c>
      <c r="H4" s="24">
        <f aca="true" t="shared" si="1" ref="H4:H16">SUM(F4:G4)</f>
        <v>276</v>
      </c>
      <c r="I4" s="22">
        <v>209</v>
      </c>
      <c r="J4" s="23">
        <f aca="true" t="shared" si="2" ref="J4:J16">D4</f>
        <v>30</v>
      </c>
      <c r="K4" s="24">
        <f aca="true" t="shared" si="3" ref="K4:K16">SUM(I4:J4)</f>
        <v>239</v>
      </c>
      <c r="L4" s="27">
        <f aca="true" t="shared" si="4" ref="L4:L16">H4+K4</f>
        <v>515</v>
      </c>
      <c r="M4" s="22">
        <v>166</v>
      </c>
      <c r="N4" s="23">
        <f aca="true" t="shared" si="5" ref="N4:N16">D4</f>
        <v>30</v>
      </c>
      <c r="O4" s="24">
        <f aca="true" t="shared" si="6" ref="O4:O16">SUM(M4:N4)</f>
        <v>196</v>
      </c>
      <c r="P4" s="27">
        <f aca="true" t="shared" si="7" ref="P4:P16">L4+O4</f>
        <v>711</v>
      </c>
      <c r="Q4" s="22">
        <v>179</v>
      </c>
      <c r="R4" s="23">
        <f aca="true" t="shared" si="8" ref="R4:R16">D4</f>
        <v>30</v>
      </c>
      <c r="S4" s="24">
        <f aca="true" t="shared" si="9" ref="S4:S16">SUM(Q4:R4)</f>
        <v>209</v>
      </c>
      <c r="T4" s="27">
        <f aca="true" t="shared" si="10" ref="T4:T16">P4+S4</f>
        <v>920</v>
      </c>
      <c r="U4" s="22">
        <v>192</v>
      </c>
      <c r="V4" s="23">
        <f aca="true" t="shared" si="11" ref="V4:V16">D4</f>
        <v>30</v>
      </c>
      <c r="W4" s="24">
        <f aca="true" t="shared" si="12" ref="W4:W16">SUM(U4:V4)</f>
        <v>222</v>
      </c>
      <c r="X4" s="27">
        <f aca="true" t="shared" si="13" ref="X4:X16">T4+W4</f>
        <v>1142</v>
      </c>
      <c r="Y4" s="22">
        <v>164</v>
      </c>
      <c r="Z4" s="23">
        <f aca="true" t="shared" si="14" ref="Z4:Z16">D4</f>
        <v>30</v>
      </c>
      <c r="AA4" s="24">
        <f aca="true" t="shared" si="15" ref="AA4:AA16">SUM(Y4:Z4)</f>
        <v>194</v>
      </c>
      <c r="AB4" s="25">
        <f aca="true" t="shared" si="16" ref="AB4:AB16">H4+K4+O4+S4+W4+AA4</f>
        <v>1336</v>
      </c>
      <c r="AC4" s="26">
        <f>AVERAGE(F4,I4,M4,Q4,U4,Y4)</f>
        <v>192.66666666666666</v>
      </c>
    </row>
    <row r="5" spans="1:29" ht="12.75">
      <c r="A5" s="19">
        <v>2</v>
      </c>
      <c r="B5" s="20" t="s">
        <v>64</v>
      </c>
      <c r="C5" s="20">
        <v>178</v>
      </c>
      <c r="D5" s="21">
        <v>19</v>
      </c>
      <c r="E5" s="28">
        <v>5</v>
      </c>
      <c r="F5" s="22">
        <v>203</v>
      </c>
      <c r="G5" s="23">
        <f t="shared" si="0"/>
        <v>19</v>
      </c>
      <c r="H5" s="24">
        <f t="shared" si="1"/>
        <v>222</v>
      </c>
      <c r="I5" s="22">
        <v>196</v>
      </c>
      <c r="J5" s="23">
        <f t="shared" si="2"/>
        <v>19</v>
      </c>
      <c r="K5" s="24">
        <f t="shared" si="3"/>
        <v>215</v>
      </c>
      <c r="L5" s="27">
        <f t="shared" si="4"/>
        <v>437</v>
      </c>
      <c r="M5" s="22">
        <v>188</v>
      </c>
      <c r="N5" s="23">
        <f t="shared" si="5"/>
        <v>19</v>
      </c>
      <c r="O5" s="24">
        <f t="shared" si="6"/>
        <v>207</v>
      </c>
      <c r="P5" s="27">
        <f t="shared" si="7"/>
        <v>644</v>
      </c>
      <c r="Q5" s="22">
        <v>268</v>
      </c>
      <c r="R5" s="23">
        <f t="shared" si="8"/>
        <v>19</v>
      </c>
      <c r="S5" s="24">
        <f t="shared" si="9"/>
        <v>287</v>
      </c>
      <c r="T5" s="27">
        <f t="shared" si="10"/>
        <v>931</v>
      </c>
      <c r="U5" s="22">
        <v>202</v>
      </c>
      <c r="V5" s="23">
        <f t="shared" si="11"/>
        <v>19</v>
      </c>
      <c r="W5" s="24">
        <f t="shared" si="12"/>
        <v>221</v>
      </c>
      <c r="X5" s="27">
        <f t="shared" si="13"/>
        <v>1152</v>
      </c>
      <c r="Y5" s="22">
        <v>164</v>
      </c>
      <c r="Z5" s="23">
        <f t="shared" si="14"/>
        <v>19</v>
      </c>
      <c r="AA5" s="24">
        <f t="shared" si="15"/>
        <v>183</v>
      </c>
      <c r="AB5" s="25">
        <f t="shared" si="16"/>
        <v>1335</v>
      </c>
      <c r="AC5" s="26">
        <f aca="true" t="shared" si="17" ref="AC5:AC15">AVERAGE(F5,I5,M5,Q5,U5,Y5)</f>
        <v>203.5</v>
      </c>
    </row>
    <row r="6" spans="1:29" ht="12.75">
      <c r="A6" s="19">
        <v>3</v>
      </c>
      <c r="B6" s="20" t="s">
        <v>117</v>
      </c>
      <c r="C6" s="20">
        <v>137</v>
      </c>
      <c r="D6" s="21">
        <v>56</v>
      </c>
      <c r="E6" s="28">
        <v>16</v>
      </c>
      <c r="F6" s="22">
        <v>168</v>
      </c>
      <c r="G6" s="23">
        <f t="shared" si="0"/>
        <v>56</v>
      </c>
      <c r="H6" s="24">
        <f t="shared" si="1"/>
        <v>224</v>
      </c>
      <c r="I6" s="22">
        <v>136</v>
      </c>
      <c r="J6" s="23">
        <f t="shared" si="2"/>
        <v>56</v>
      </c>
      <c r="K6" s="24">
        <f t="shared" si="3"/>
        <v>192</v>
      </c>
      <c r="L6" s="27">
        <f t="shared" si="4"/>
        <v>416</v>
      </c>
      <c r="M6" s="22">
        <v>151</v>
      </c>
      <c r="N6" s="23">
        <f t="shared" si="5"/>
        <v>56</v>
      </c>
      <c r="O6" s="24">
        <f t="shared" si="6"/>
        <v>207</v>
      </c>
      <c r="P6" s="27">
        <f t="shared" si="7"/>
        <v>623</v>
      </c>
      <c r="Q6" s="22">
        <v>174</v>
      </c>
      <c r="R6" s="23">
        <f t="shared" si="8"/>
        <v>56</v>
      </c>
      <c r="S6" s="24">
        <f t="shared" si="9"/>
        <v>230</v>
      </c>
      <c r="T6" s="27">
        <f t="shared" si="10"/>
        <v>853</v>
      </c>
      <c r="U6" s="22">
        <v>173</v>
      </c>
      <c r="V6" s="23">
        <f t="shared" si="11"/>
        <v>56</v>
      </c>
      <c r="W6" s="24">
        <f t="shared" si="12"/>
        <v>229</v>
      </c>
      <c r="X6" s="27">
        <f t="shared" si="13"/>
        <v>1082</v>
      </c>
      <c r="Y6" s="22">
        <v>154</v>
      </c>
      <c r="Z6" s="23">
        <f t="shared" si="14"/>
        <v>56</v>
      </c>
      <c r="AA6" s="24">
        <f t="shared" si="15"/>
        <v>210</v>
      </c>
      <c r="AB6" s="25">
        <f t="shared" si="16"/>
        <v>1292</v>
      </c>
      <c r="AC6" s="26">
        <f t="shared" si="17"/>
        <v>159.33333333333334</v>
      </c>
    </row>
    <row r="7" spans="1:29" ht="12.75">
      <c r="A7" s="19">
        <v>4</v>
      </c>
      <c r="B7" s="20" t="s">
        <v>112</v>
      </c>
      <c r="C7" s="20">
        <v>156</v>
      </c>
      <c r="D7" s="21">
        <v>39</v>
      </c>
      <c r="E7" s="28">
        <v>3</v>
      </c>
      <c r="F7" s="22">
        <v>160</v>
      </c>
      <c r="G7" s="23">
        <f t="shared" si="0"/>
        <v>39</v>
      </c>
      <c r="H7" s="24">
        <f t="shared" si="1"/>
        <v>199</v>
      </c>
      <c r="I7" s="22">
        <v>212</v>
      </c>
      <c r="J7" s="23">
        <f t="shared" si="2"/>
        <v>39</v>
      </c>
      <c r="K7" s="24">
        <f t="shared" si="3"/>
        <v>251</v>
      </c>
      <c r="L7" s="27">
        <f t="shared" si="4"/>
        <v>450</v>
      </c>
      <c r="M7" s="22">
        <v>157</v>
      </c>
      <c r="N7" s="23">
        <f t="shared" si="5"/>
        <v>39</v>
      </c>
      <c r="O7" s="24">
        <f t="shared" si="6"/>
        <v>196</v>
      </c>
      <c r="P7" s="27">
        <f t="shared" si="7"/>
        <v>646</v>
      </c>
      <c r="Q7" s="22">
        <v>158</v>
      </c>
      <c r="R7" s="23">
        <f t="shared" si="8"/>
        <v>39</v>
      </c>
      <c r="S7" s="24">
        <f t="shared" si="9"/>
        <v>197</v>
      </c>
      <c r="T7" s="27">
        <f t="shared" si="10"/>
        <v>843</v>
      </c>
      <c r="U7" s="22">
        <v>159</v>
      </c>
      <c r="V7" s="23">
        <f t="shared" si="11"/>
        <v>39</v>
      </c>
      <c r="W7" s="24">
        <f t="shared" si="12"/>
        <v>198</v>
      </c>
      <c r="X7" s="27">
        <f t="shared" si="13"/>
        <v>1041</v>
      </c>
      <c r="Y7" s="22">
        <v>188</v>
      </c>
      <c r="Z7" s="23">
        <f t="shared" si="14"/>
        <v>39</v>
      </c>
      <c r="AA7" s="24">
        <f t="shared" si="15"/>
        <v>227</v>
      </c>
      <c r="AB7" s="25">
        <f t="shared" si="16"/>
        <v>1268</v>
      </c>
      <c r="AC7" s="26">
        <f t="shared" si="17"/>
        <v>172.33333333333334</v>
      </c>
    </row>
    <row r="8" spans="1:29" ht="12.75">
      <c r="A8" s="19">
        <v>5</v>
      </c>
      <c r="B8" s="20" t="s">
        <v>116</v>
      </c>
      <c r="C8" s="20">
        <v>179</v>
      </c>
      <c r="D8" s="21">
        <v>18</v>
      </c>
      <c r="E8" s="28">
        <v>13</v>
      </c>
      <c r="F8" s="22">
        <v>211</v>
      </c>
      <c r="G8" s="23">
        <f t="shared" si="0"/>
        <v>18</v>
      </c>
      <c r="H8" s="24">
        <f t="shared" si="1"/>
        <v>229</v>
      </c>
      <c r="I8" s="22">
        <v>204</v>
      </c>
      <c r="J8" s="23">
        <f t="shared" si="2"/>
        <v>18</v>
      </c>
      <c r="K8" s="24">
        <f t="shared" si="3"/>
        <v>222</v>
      </c>
      <c r="L8" s="27">
        <f t="shared" si="4"/>
        <v>451</v>
      </c>
      <c r="M8" s="22">
        <v>185</v>
      </c>
      <c r="N8" s="23">
        <f t="shared" si="5"/>
        <v>18</v>
      </c>
      <c r="O8" s="24">
        <f t="shared" si="6"/>
        <v>203</v>
      </c>
      <c r="P8" s="27">
        <f t="shared" si="7"/>
        <v>654</v>
      </c>
      <c r="Q8" s="22">
        <v>216</v>
      </c>
      <c r="R8" s="23">
        <f t="shared" si="8"/>
        <v>18</v>
      </c>
      <c r="S8" s="24">
        <f t="shared" si="9"/>
        <v>234</v>
      </c>
      <c r="T8" s="27">
        <f t="shared" si="10"/>
        <v>888</v>
      </c>
      <c r="U8" s="22">
        <v>156</v>
      </c>
      <c r="V8" s="23">
        <f t="shared" si="11"/>
        <v>18</v>
      </c>
      <c r="W8" s="24">
        <f t="shared" si="12"/>
        <v>174</v>
      </c>
      <c r="X8" s="27">
        <f t="shared" si="13"/>
        <v>1062</v>
      </c>
      <c r="Y8" s="22">
        <v>184</v>
      </c>
      <c r="Z8" s="23">
        <f t="shared" si="14"/>
        <v>18</v>
      </c>
      <c r="AA8" s="24">
        <f t="shared" si="15"/>
        <v>202</v>
      </c>
      <c r="AB8" s="25">
        <f t="shared" si="16"/>
        <v>1264</v>
      </c>
      <c r="AC8" s="26">
        <f t="shared" si="17"/>
        <v>192.66666666666666</v>
      </c>
    </row>
    <row r="9" spans="1:29" ht="12.75">
      <c r="A9" s="19">
        <v>6</v>
      </c>
      <c r="B9" s="20" t="s">
        <v>118</v>
      </c>
      <c r="C9" s="20">
        <v>171</v>
      </c>
      <c r="D9" s="21">
        <v>26</v>
      </c>
      <c r="E9" s="28">
        <v>20</v>
      </c>
      <c r="F9" s="22">
        <v>169</v>
      </c>
      <c r="G9" s="23">
        <f t="shared" si="0"/>
        <v>26</v>
      </c>
      <c r="H9" s="24">
        <f t="shared" si="1"/>
        <v>195</v>
      </c>
      <c r="I9" s="22">
        <v>203</v>
      </c>
      <c r="J9" s="23">
        <f t="shared" si="2"/>
        <v>26</v>
      </c>
      <c r="K9" s="24">
        <f t="shared" si="3"/>
        <v>229</v>
      </c>
      <c r="L9" s="27">
        <f t="shared" si="4"/>
        <v>424</v>
      </c>
      <c r="M9" s="22">
        <v>167</v>
      </c>
      <c r="N9" s="23">
        <f t="shared" si="5"/>
        <v>26</v>
      </c>
      <c r="O9" s="24">
        <f t="shared" si="6"/>
        <v>193</v>
      </c>
      <c r="P9" s="27">
        <f t="shared" si="7"/>
        <v>617</v>
      </c>
      <c r="Q9" s="22">
        <v>144</v>
      </c>
      <c r="R9" s="23">
        <f t="shared" si="8"/>
        <v>26</v>
      </c>
      <c r="S9" s="24">
        <f t="shared" si="9"/>
        <v>170</v>
      </c>
      <c r="T9" s="27">
        <f t="shared" si="10"/>
        <v>787</v>
      </c>
      <c r="U9" s="22">
        <v>246</v>
      </c>
      <c r="V9" s="23">
        <f t="shared" si="11"/>
        <v>26</v>
      </c>
      <c r="W9" s="24">
        <f t="shared" si="12"/>
        <v>272</v>
      </c>
      <c r="X9" s="27">
        <f t="shared" si="13"/>
        <v>1059</v>
      </c>
      <c r="Y9" s="22">
        <v>160</v>
      </c>
      <c r="Z9" s="23">
        <f t="shared" si="14"/>
        <v>26</v>
      </c>
      <c r="AA9" s="24">
        <f t="shared" si="15"/>
        <v>186</v>
      </c>
      <c r="AB9" s="25">
        <f t="shared" si="16"/>
        <v>1245</v>
      </c>
      <c r="AC9" s="26">
        <f t="shared" si="17"/>
        <v>181.5</v>
      </c>
    </row>
    <row r="10" spans="1:29" ht="12.75">
      <c r="A10" s="19">
        <v>7</v>
      </c>
      <c r="B10" s="20" t="s">
        <v>109</v>
      </c>
      <c r="C10" s="20">
        <v>155</v>
      </c>
      <c r="D10" s="21">
        <v>40</v>
      </c>
      <c r="E10" s="28">
        <v>1</v>
      </c>
      <c r="F10" s="22">
        <v>143</v>
      </c>
      <c r="G10" s="23">
        <f t="shared" si="0"/>
        <v>40</v>
      </c>
      <c r="H10" s="24">
        <f t="shared" si="1"/>
        <v>183</v>
      </c>
      <c r="I10" s="22">
        <v>140</v>
      </c>
      <c r="J10" s="23">
        <f t="shared" si="2"/>
        <v>40</v>
      </c>
      <c r="K10" s="24">
        <f t="shared" si="3"/>
        <v>180</v>
      </c>
      <c r="L10" s="27">
        <f t="shared" si="4"/>
        <v>363</v>
      </c>
      <c r="M10" s="22">
        <v>197</v>
      </c>
      <c r="N10" s="23">
        <f t="shared" si="5"/>
        <v>40</v>
      </c>
      <c r="O10" s="24">
        <f t="shared" si="6"/>
        <v>237</v>
      </c>
      <c r="P10" s="27">
        <f t="shared" si="7"/>
        <v>600</v>
      </c>
      <c r="Q10" s="22">
        <v>171</v>
      </c>
      <c r="R10" s="23">
        <f t="shared" si="8"/>
        <v>40</v>
      </c>
      <c r="S10" s="24">
        <f t="shared" si="9"/>
        <v>211</v>
      </c>
      <c r="T10" s="27">
        <f t="shared" si="10"/>
        <v>811</v>
      </c>
      <c r="U10" s="22">
        <v>149</v>
      </c>
      <c r="V10" s="23">
        <f t="shared" si="11"/>
        <v>40</v>
      </c>
      <c r="W10" s="24">
        <f t="shared" si="12"/>
        <v>189</v>
      </c>
      <c r="X10" s="27">
        <f t="shared" si="13"/>
        <v>1000</v>
      </c>
      <c r="Y10" s="22">
        <v>193</v>
      </c>
      <c r="Z10" s="23">
        <f t="shared" si="14"/>
        <v>40</v>
      </c>
      <c r="AA10" s="24">
        <f t="shared" si="15"/>
        <v>233</v>
      </c>
      <c r="AB10" s="25">
        <f t="shared" si="16"/>
        <v>1233</v>
      </c>
      <c r="AC10" s="26">
        <f t="shared" si="17"/>
        <v>165.5</v>
      </c>
    </row>
    <row r="11" spans="1:29" ht="12.75">
      <c r="A11" s="19">
        <v>8</v>
      </c>
      <c r="B11" s="20" t="s">
        <v>111</v>
      </c>
      <c r="C11" s="20">
        <v>183</v>
      </c>
      <c r="D11" s="21">
        <v>15</v>
      </c>
      <c r="E11" s="28">
        <v>3</v>
      </c>
      <c r="F11" s="22">
        <v>192</v>
      </c>
      <c r="G11" s="23">
        <f>D11</f>
        <v>15</v>
      </c>
      <c r="H11" s="24">
        <f>SUM(F11:G11)</f>
        <v>207</v>
      </c>
      <c r="I11" s="22">
        <v>158</v>
      </c>
      <c r="J11" s="23">
        <f>D11</f>
        <v>15</v>
      </c>
      <c r="K11" s="24">
        <f>SUM(I11:J11)</f>
        <v>173</v>
      </c>
      <c r="L11" s="27">
        <f>H11+K11</f>
        <v>380</v>
      </c>
      <c r="M11" s="22">
        <v>163</v>
      </c>
      <c r="N11" s="23">
        <f>D11</f>
        <v>15</v>
      </c>
      <c r="O11" s="24">
        <f>SUM(M11:N11)</f>
        <v>178</v>
      </c>
      <c r="P11" s="27">
        <f>L11+O11</f>
        <v>558</v>
      </c>
      <c r="Q11" s="22">
        <v>224</v>
      </c>
      <c r="R11" s="23">
        <f>D11</f>
        <v>15</v>
      </c>
      <c r="S11" s="24">
        <f>SUM(Q11:R11)</f>
        <v>239</v>
      </c>
      <c r="T11" s="27">
        <f>P11+S11</f>
        <v>797</v>
      </c>
      <c r="U11" s="22">
        <v>234</v>
      </c>
      <c r="V11" s="23">
        <f>D11</f>
        <v>15</v>
      </c>
      <c r="W11" s="24">
        <f>SUM(U11:V11)</f>
        <v>249</v>
      </c>
      <c r="X11" s="27">
        <f>T11+W11</f>
        <v>1046</v>
      </c>
      <c r="Y11" s="22">
        <v>172</v>
      </c>
      <c r="Z11" s="23">
        <f>D11</f>
        <v>15</v>
      </c>
      <c r="AA11" s="24">
        <f>SUM(Y11:Z11)</f>
        <v>187</v>
      </c>
      <c r="AB11" s="25">
        <f>H11+K11+O11+S11+W11+AA11</f>
        <v>1233</v>
      </c>
      <c r="AC11" s="26">
        <f t="shared" si="17"/>
        <v>190.5</v>
      </c>
    </row>
    <row r="12" spans="1:29" ht="12.75">
      <c r="A12" s="19">
        <v>9</v>
      </c>
      <c r="B12" s="20" t="s">
        <v>108</v>
      </c>
      <c r="C12" s="20">
        <v>149</v>
      </c>
      <c r="D12" s="21">
        <v>45</v>
      </c>
      <c r="E12" s="28">
        <v>2</v>
      </c>
      <c r="F12" s="22">
        <v>126</v>
      </c>
      <c r="G12" s="23">
        <f>D12</f>
        <v>45</v>
      </c>
      <c r="H12" s="24">
        <f>SUM(F12:G12)</f>
        <v>171</v>
      </c>
      <c r="I12" s="22">
        <v>179</v>
      </c>
      <c r="J12" s="23">
        <f>D12</f>
        <v>45</v>
      </c>
      <c r="K12" s="24">
        <f>SUM(I12:J12)</f>
        <v>224</v>
      </c>
      <c r="L12" s="27">
        <f>H12+K12</f>
        <v>395</v>
      </c>
      <c r="M12" s="22">
        <v>135</v>
      </c>
      <c r="N12" s="23">
        <f>D12</f>
        <v>45</v>
      </c>
      <c r="O12" s="24">
        <f>SUM(M12:N12)</f>
        <v>180</v>
      </c>
      <c r="P12" s="27">
        <f>L12+O12</f>
        <v>575</v>
      </c>
      <c r="Q12" s="22">
        <v>146</v>
      </c>
      <c r="R12" s="23">
        <f>D12</f>
        <v>45</v>
      </c>
      <c r="S12" s="24">
        <f>SUM(Q12:R12)</f>
        <v>191</v>
      </c>
      <c r="T12" s="27">
        <f>P12+S12</f>
        <v>766</v>
      </c>
      <c r="U12" s="22">
        <v>192</v>
      </c>
      <c r="V12" s="23">
        <f>D12</f>
        <v>45</v>
      </c>
      <c r="W12" s="24">
        <f>SUM(U12:V12)</f>
        <v>237</v>
      </c>
      <c r="X12" s="27">
        <f>T12+W12</f>
        <v>1003</v>
      </c>
      <c r="Y12" s="22">
        <v>175</v>
      </c>
      <c r="Z12" s="23">
        <f>D12</f>
        <v>45</v>
      </c>
      <c r="AA12" s="24">
        <f>SUM(Y12:Z12)</f>
        <v>220</v>
      </c>
      <c r="AB12" s="25">
        <f>H12+K12+O12+S12+W12+AA12</f>
        <v>1223</v>
      </c>
      <c r="AC12" s="26">
        <f t="shared" si="17"/>
        <v>158.83333333333334</v>
      </c>
    </row>
    <row r="13" spans="1:29" ht="12.75">
      <c r="A13" s="19">
        <v>10</v>
      </c>
      <c r="B13" s="20" t="s">
        <v>115</v>
      </c>
      <c r="C13" s="20">
        <v>163</v>
      </c>
      <c r="D13" s="21">
        <v>33</v>
      </c>
      <c r="E13" s="28">
        <v>11</v>
      </c>
      <c r="F13" s="22">
        <v>199</v>
      </c>
      <c r="G13" s="23">
        <f t="shared" si="0"/>
        <v>33</v>
      </c>
      <c r="H13" s="24">
        <f t="shared" si="1"/>
        <v>232</v>
      </c>
      <c r="I13" s="22">
        <v>117</v>
      </c>
      <c r="J13" s="23">
        <f t="shared" si="2"/>
        <v>33</v>
      </c>
      <c r="K13" s="24">
        <f t="shared" si="3"/>
        <v>150</v>
      </c>
      <c r="L13" s="27">
        <f t="shared" si="4"/>
        <v>382</v>
      </c>
      <c r="M13" s="22">
        <v>135</v>
      </c>
      <c r="N13" s="23">
        <f t="shared" si="5"/>
        <v>33</v>
      </c>
      <c r="O13" s="24">
        <f t="shared" si="6"/>
        <v>168</v>
      </c>
      <c r="P13" s="27">
        <f t="shared" si="7"/>
        <v>550</v>
      </c>
      <c r="Q13" s="22">
        <v>198</v>
      </c>
      <c r="R13" s="23">
        <f t="shared" si="8"/>
        <v>33</v>
      </c>
      <c r="S13" s="24">
        <f t="shared" si="9"/>
        <v>231</v>
      </c>
      <c r="T13" s="27">
        <f t="shared" si="10"/>
        <v>781</v>
      </c>
      <c r="U13" s="22">
        <v>149</v>
      </c>
      <c r="V13" s="23">
        <f t="shared" si="11"/>
        <v>33</v>
      </c>
      <c r="W13" s="24">
        <f t="shared" si="12"/>
        <v>182</v>
      </c>
      <c r="X13" s="27">
        <f t="shared" si="13"/>
        <v>963</v>
      </c>
      <c r="Y13" s="22">
        <v>177</v>
      </c>
      <c r="Z13" s="23">
        <f t="shared" si="14"/>
        <v>33</v>
      </c>
      <c r="AA13" s="24">
        <f t="shared" si="15"/>
        <v>210</v>
      </c>
      <c r="AB13" s="25">
        <f t="shared" si="16"/>
        <v>1173</v>
      </c>
      <c r="AC13" s="26">
        <f t="shared" si="17"/>
        <v>162.5</v>
      </c>
    </row>
    <row r="14" spans="1:29" ht="12.75">
      <c r="A14" s="19">
        <v>11</v>
      </c>
      <c r="B14" s="20" t="s">
        <v>113</v>
      </c>
      <c r="C14" s="20">
        <v>173</v>
      </c>
      <c r="D14" s="21">
        <v>24</v>
      </c>
      <c r="E14" s="28">
        <v>4</v>
      </c>
      <c r="F14" s="22">
        <v>164</v>
      </c>
      <c r="G14" s="23">
        <f>D14</f>
        <v>24</v>
      </c>
      <c r="H14" s="24">
        <f>SUM(F14:G14)</f>
        <v>188</v>
      </c>
      <c r="I14" s="22">
        <v>196</v>
      </c>
      <c r="J14" s="23">
        <f>D14</f>
        <v>24</v>
      </c>
      <c r="K14" s="24">
        <f>SUM(I14:J14)</f>
        <v>220</v>
      </c>
      <c r="L14" s="27">
        <f>H14+K14</f>
        <v>408</v>
      </c>
      <c r="M14" s="22">
        <v>182</v>
      </c>
      <c r="N14" s="23">
        <f>D14</f>
        <v>24</v>
      </c>
      <c r="O14" s="24">
        <f>SUM(M14:N14)</f>
        <v>206</v>
      </c>
      <c r="P14" s="27">
        <f>L14+O14</f>
        <v>614</v>
      </c>
      <c r="Q14" s="22">
        <v>168</v>
      </c>
      <c r="R14" s="23">
        <f>D14</f>
        <v>24</v>
      </c>
      <c r="S14" s="24">
        <f>SUM(Q14:R14)</f>
        <v>192</v>
      </c>
      <c r="T14" s="27">
        <f>P14+S14</f>
        <v>806</v>
      </c>
      <c r="U14" s="22">
        <v>157</v>
      </c>
      <c r="V14" s="23">
        <f>D14</f>
        <v>24</v>
      </c>
      <c r="W14" s="24">
        <f>SUM(U14:V14)</f>
        <v>181</v>
      </c>
      <c r="X14" s="27">
        <f>T14+W14</f>
        <v>987</v>
      </c>
      <c r="Y14" s="22">
        <v>158</v>
      </c>
      <c r="Z14" s="23">
        <f>D14</f>
        <v>24</v>
      </c>
      <c r="AA14" s="24">
        <f>SUM(Y14:Z14)</f>
        <v>182</v>
      </c>
      <c r="AB14" s="25">
        <f>H14+K14+O14+S14+W14+AA14</f>
        <v>1169</v>
      </c>
      <c r="AC14" s="26">
        <f t="shared" si="17"/>
        <v>170.83333333333334</v>
      </c>
    </row>
    <row r="15" spans="1:29" ht="12.75">
      <c r="A15" s="19">
        <v>12</v>
      </c>
      <c r="B15" s="20" t="s">
        <v>114</v>
      </c>
      <c r="C15" s="20">
        <v>176</v>
      </c>
      <c r="D15" s="21">
        <v>21</v>
      </c>
      <c r="E15" s="28">
        <v>10</v>
      </c>
      <c r="F15" s="22">
        <v>180</v>
      </c>
      <c r="G15" s="23">
        <f t="shared" si="0"/>
        <v>21</v>
      </c>
      <c r="H15" s="24">
        <f t="shared" si="1"/>
        <v>201</v>
      </c>
      <c r="I15" s="22">
        <v>150</v>
      </c>
      <c r="J15" s="23">
        <f t="shared" si="2"/>
        <v>21</v>
      </c>
      <c r="K15" s="24">
        <f t="shared" si="3"/>
        <v>171</v>
      </c>
      <c r="L15" s="27">
        <f t="shared" si="4"/>
        <v>372</v>
      </c>
      <c r="M15" s="22">
        <v>173</v>
      </c>
      <c r="N15" s="23">
        <f t="shared" si="5"/>
        <v>21</v>
      </c>
      <c r="O15" s="24">
        <f t="shared" si="6"/>
        <v>194</v>
      </c>
      <c r="P15" s="27">
        <f t="shared" si="7"/>
        <v>566</v>
      </c>
      <c r="Q15" s="22">
        <v>171</v>
      </c>
      <c r="R15" s="23">
        <f t="shared" si="8"/>
        <v>21</v>
      </c>
      <c r="S15" s="24">
        <f t="shared" si="9"/>
        <v>192</v>
      </c>
      <c r="T15" s="27">
        <f t="shared" si="10"/>
        <v>758</v>
      </c>
      <c r="U15" s="22">
        <v>181</v>
      </c>
      <c r="V15" s="23">
        <f t="shared" si="11"/>
        <v>21</v>
      </c>
      <c r="W15" s="24">
        <f t="shared" si="12"/>
        <v>202</v>
      </c>
      <c r="X15" s="27">
        <f t="shared" si="13"/>
        <v>960</v>
      </c>
      <c r="Y15" s="22">
        <v>168</v>
      </c>
      <c r="Z15" s="23">
        <f t="shared" si="14"/>
        <v>21</v>
      </c>
      <c r="AA15" s="24">
        <f t="shared" si="15"/>
        <v>189</v>
      </c>
      <c r="AB15" s="25">
        <f t="shared" si="16"/>
        <v>1149</v>
      </c>
      <c r="AC15" s="26">
        <f t="shared" si="17"/>
        <v>170.5</v>
      </c>
    </row>
    <row r="16" spans="1:29" ht="12.75">
      <c r="A16" s="19">
        <v>13</v>
      </c>
      <c r="B16" s="20" t="s">
        <v>110</v>
      </c>
      <c r="C16" s="20">
        <v>173</v>
      </c>
      <c r="D16" s="21">
        <v>24</v>
      </c>
      <c r="E16" s="28">
        <v>2</v>
      </c>
      <c r="F16" s="22">
        <v>168</v>
      </c>
      <c r="G16" s="23">
        <f t="shared" si="0"/>
        <v>24</v>
      </c>
      <c r="H16" s="24">
        <f t="shared" si="1"/>
        <v>192</v>
      </c>
      <c r="I16" s="22">
        <v>154</v>
      </c>
      <c r="J16" s="23">
        <f t="shared" si="2"/>
        <v>24</v>
      </c>
      <c r="K16" s="24">
        <f t="shared" si="3"/>
        <v>178</v>
      </c>
      <c r="L16" s="27">
        <f t="shared" si="4"/>
        <v>370</v>
      </c>
      <c r="M16" s="22">
        <v>162</v>
      </c>
      <c r="N16" s="23">
        <f t="shared" si="5"/>
        <v>24</v>
      </c>
      <c r="O16" s="24">
        <f t="shared" si="6"/>
        <v>186</v>
      </c>
      <c r="P16" s="27">
        <f t="shared" si="7"/>
        <v>556</v>
      </c>
      <c r="Q16" s="22">
        <v>107</v>
      </c>
      <c r="R16" s="23">
        <f t="shared" si="8"/>
        <v>24</v>
      </c>
      <c r="S16" s="24">
        <f t="shared" si="9"/>
        <v>131</v>
      </c>
      <c r="T16" s="27">
        <f t="shared" si="10"/>
        <v>687</v>
      </c>
      <c r="U16" s="22">
        <v>177</v>
      </c>
      <c r="V16" s="23">
        <f t="shared" si="11"/>
        <v>24</v>
      </c>
      <c r="W16" s="24">
        <f t="shared" si="12"/>
        <v>201</v>
      </c>
      <c r="X16" s="27">
        <f t="shared" si="13"/>
        <v>888</v>
      </c>
      <c r="Y16" s="22">
        <v>151</v>
      </c>
      <c r="Z16" s="23">
        <f t="shared" si="14"/>
        <v>24</v>
      </c>
      <c r="AA16" s="24">
        <f t="shared" si="15"/>
        <v>175</v>
      </c>
      <c r="AB16" s="25">
        <f t="shared" si="16"/>
        <v>1063</v>
      </c>
      <c r="AC16" s="26">
        <f>AVERAGE(F16,I16,M16,Q16,U16,Y16)</f>
        <v>153.16666666666666</v>
      </c>
    </row>
  </sheetData>
  <mergeCells count="3">
    <mergeCell ref="A1:B1"/>
    <mergeCell ref="F1:Y1"/>
    <mergeCell ref="Z1:AC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A1">
      <selection activeCell="B15" sqref="B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128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123</v>
      </c>
      <c r="C4" s="8">
        <v>18</v>
      </c>
      <c r="D4" s="9">
        <v>258</v>
      </c>
      <c r="E4" s="9">
        <v>194</v>
      </c>
      <c r="F4" s="9">
        <v>191</v>
      </c>
      <c r="G4" s="10">
        <f aca="true" t="shared" si="0" ref="G4:G10">SUM(D4:F4)</f>
        <v>643</v>
      </c>
      <c r="H4" s="11">
        <f aca="true" t="shared" si="1" ref="H4:H10">AVERAGE(D4:F4)</f>
        <v>214.33333333333334</v>
      </c>
    </row>
    <row r="5" spans="1:8" ht="15">
      <c r="A5" s="6">
        <v>2</v>
      </c>
      <c r="B5" s="7" t="s">
        <v>127</v>
      </c>
      <c r="C5" s="8">
        <v>6</v>
      </c>
      <c r="D5" s="9">
        <v>223</v>
      </c>
      <c r="E5" s="9">
        <v>201</v>
      </c>
      <c r="F5" s="9">
        <v>215</v>
      </c>
      <c r="G5" s="10">
        <f t="shared" si="0"/>
        <v>639</v>
      </c>
      <c r="H5" s="11">
        <f t="shared" si="1"/>
        <v>213</v>
      </c>
    </row>
    <row r="6" spans="1:8" ht="15">
      <c r="A6" s="6">
        <v>3</v>
      </c>
      <c r="B6" s="7" t="s">
        <v>80</v>
      </c>
      <c r="C6" s="8">
        <v>14</v>
      </c>
      <c r="D6" s="9">
        <v>191</v>
      </c>
      <c r="E6" s="9">
        <v>217</v>
      </c>
      <c r="F6" s="9">
        <v>211</v>
      </c>
      <c r="G6" s="10">
        <f t="shared" si="0"/>
        <v>619</v>
      </c>
      <c r="H6" s="11">
        <f t="shared" si="1"/>
        <v>206.33333333333334</v>
      </c>
    </row>
    <row r="7" spans="1:8" ht="15">
      <c r="A7" s="6">
        <v>4</v>
      </c>
      <c r="B7" s="7" t="s">
        <v>122</v>
      </c>
      <c r="C7" s="8">
        <v>10</v>
      </c>
      <c r="D7" s="9">
        <v>157</v>
      </c>
      <c r="E7" s="9">
        <v>214</v>
      </c>
      <c r="F7" s="9">
        <v>181</v>
      </c>
      <c r="G7" s="10">
        <f t="shared" si="0"/>
        <v>552</v>
      </c>
      <c r="H7" s="11">
        <f t="shared" si="1"/>
        <v>184</v>
      </c>
    </row>
    <row r="8" spans="1:8" ht="15">
      <c r="A8" s="6">
        <v>5</v>
      </c>
      <c r="B8" s="7" t="s">
        <v>89</v>
      </c>
      <c r="C8" s="8">
        <v>18</v>
      </c>
      <c r="D8" s="9">
        <v>192</v>
      </c>
      <c r="E8" s="9">
        <v>158</v>
      </c>
      <c r="F8" s="9">
        <v>190</v>
      </c>
      <c r="G8" s="10">
        <f t="shared" si="0"/>
        <v>540</v>
      </c>
      <c r="H8" s="11">
        <f t="shared" si="1"/>
        <v>180</v>
      </c>
    </row>
    <row r="9" spans="1:8" ht="15">
      <c r="A9" s="6">
        <v>6</v>
      </c>
      <c r="B9" s="7" t="s">
        <v>111</v>
      </c>
      <c r="C9" s="8">
        <v>3</v>
      </c>
      <c r="D9" s="9">
        <v>192</v>
      </c>
      <c r="E9" s="9">
        <v>158</v>
      </c>
      <c r="F9" s="9">
        <v>163</v>
      </c>
      <c r="G9" s="10">
        <f t="shared" si="0"/>
        <v>513</v>
      </c>
      <c r="H9" s="11">
        <f t="shared" si="1"/>
        <v>171</v>
      </c>
    </row>
    <row r="10" spans="1:8" ht="15">
      <c r="A10" s="6">
        <v>7</v>
      </c>
      <c r="B10" s="7" t="s">
        <v>110</v>
      </c>
      <c r="C10" s="8">
        <v>2</v>
      </c>
      <c r="D10" s="9">
        <v>168</v>
      </c>
      <c r="E10" s="9">
        <v>154</v>
      </c>
      <c r="F10" s="9">
        <v>162</v>
      </c>
      <c r="G10" s="10">
        <f t="shared" si="0"/>
        <v>484</v>
      </c>
      <c r="H10" s="11">
        <f t="shared" si="1"/>
        <v>161.33333333333334</v>
      </c>
    </row>
    <row r="12" spans="1:8" ht="15">
      <c r="A12" s="52" t="s">
        <v>129</v>
      </c>
      <c r="B12" s="49"/>
      <c r="D12" s="53"/>
      <c r="E12" s="49"/>
      <c r="F12" s="49"/>
      <c r="G12" s="54"/>
      <c r="H12" s="54"/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104</v>
      </c>
      <c r="C15" s="12">
        <v>15</v>
      </c>
      <c r="D15" s="9">
        <v>226</v>
      </c>
      <c r="E15" s="9">
        <v>192</v>
      </c>
      <c r="F15" s="9">
        <v>232</v>
      </c>
      <c r="G15" s="10">
        <f aca="true" t="shared" si="2" ref="G15:G20">SUM(D15:F15)</f>
        <v>650</v>
      </c>
      <c r="H15" s="11">
        <f aca="true" t="shared" si="3" ref="H15:H20">AVERAGE(D15:F15)</f>
        <v>216.66666666666666</v>
      </c>
    </row>
    <row r="16" spans="1:8" ht="15">
      <c r="A16" s="6">
        <v>2</v>
      </c>
      <c r="B16" s="7" t="s">
        <v>95</v>
      </c>
      <c r="C16" s="12">
        <v>4</v>
      </c>
      <c r="D16" s="9">
        <v>245</v>
      </c>
      <c r="E16" s="9">
        <v>209</v>
      </c>
      <c r="F16" s="9">
        <v>181</v>
      </c>
      <c r="G16" s="10">
        <f t="shared" si="2"/>
        <v>635</v>
      </c>
      <c r="H16" s="11">
        <f t="shared" si="3"/>
        <v>211.66666666666666</v>
      </c>
    </row>
    <row r="17" spans="1:8" ht="15">
      <c r="A17" s="6">
        <v>3</v>
      </c>
      <c r="B17" s="7" t="s">
        <v>96</v>
      </c>
      <c r="C17" s="12">
        <v>5</v>
      </c>
      <c r="D17" s="9">
        <v>192</v>
      </c>
      <c r="E17" s="9">
        <v>201</v>
      </c>
      <c r="F17" s="9">
        <v>212</v>
      </c>
      <c r="G17" s="10">
        <f t="shared" si="2"/>
        <v>605</v>
      </c>
      <c r="H17" s="11">
        <f t="shared" si="3"/>
        <v>201.66666666666666</v>
      </c>
    </row>
    <row r="18" spans="1:8" ht="15">
      <c r="A18" s="6">
        <v>4</v>
      </c>
      <c r="B18" s="7" t="s">
        <v>99</v>
      </c>
      <c r="C18" s="12">
        <v>8</v>
      </c>
      <c r="D18" s="9">
        <v>180</v>
      </c>
      <c r="E18" s="9">
        <v>188</v>
      </c>
      <c r="F18" s="9">
        <v>181</v>
      </c>
      <c r="G18" s="10">
        <f t="shared" si="2"/>
        <v>549</v>
      </c>
      <c r="H18" s="11">
        <f t="shared" si="3"/>
        <v>183</v>
      </c>
    </row>
    <row r="19" spans="1:8" ht="15">
      <c r="A19" s="6">
        <v>5</v>
      </c>
      <c r="B19" s="7" t="s">
        <v>106</v>
      </c>
      <c r="C19" s="12">
        <v>19</v>
      </c>
      <c r="D19" s="9">
        <v>204</v>
      </c>
      <c r="E19" s="9">
        <v>156</v>
      </c>
      <c r="F19" s="9">
        <v>132</v>
      </c>
      <c r="G19" s="10">
        <f t="shared" si="2"/>
        <v>492</v>
      </c>
      <c r="H19" s="11">
        <f t="shared" si="3"/>
        <v>164</v>
      </c>
    </row>
    <row r="20" spans="1:8" ht="15">
      <c r="A20" s="6">
        <v>6</v>
      </c>
      <c r="B20" s="7" t="s">
        <v>115</v>
      </c>
      <c r="C20" s="12">
        <v>12</v>
      </c>
      <c r="D20" s="9">
        <v>199</v>
      </c>
      <c r="E20" s="9">
        <v>117</v>
      </c>
      <c r="F20" s="9">
        <v>135</v>
      </c>
      <c r="G20" s="10">
        <f t="shared" si="2"/>
        <v>451</v>
      </c>
      <c r="H20" s="11">
        <f t="shared" si="3"/>
        <v>150.33333333333334</v>
      </c>
    </row>
  </sheetData>
  <mergeCells count="6">
    <mergeCell ref="A1:B1"/>
    <mergeCell ref="D1:F1"/>
    <mergeCell ref="G1:H1"/>
    <mergeCell ref="A12:B12"/>
    <mergeCell ref="D12:F12"/>
    <mergeCell ref="G12:H1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 topLeftCell="A1">
      <selection activeCell="B13" sqref="B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52" t="s">
        <v>128</v>
      </c>
      <c r="B1" s="49"/>
      <c r="D1" s="53"/>
      <c r="E1" s="49"/>
      <c r="F1" s="49"/>
      <c r="G1" s="54"/>
      <c r="H1" s="54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111</v>
      </c>
      <c r="C4" s="8">
        <v>3</v>
      </c>
      <c r="D4" s="9">
        <v>224</v>
      </c>
      <c r="E4" s="9">
        <v>234</v>
      </c>
      <c r="F4" s="9">
        <v>172</v>
      </c>
      <c r="G4" s="10">
        <f>SUM(D4:F4)</f>
        <v>630</v>
      </c>
      <c r="H4" s="11">
        <f>AVERAGE(D4:F4)</f>
        <v>210</v>
      </c>
    </row>
    <row r="5" spans="1:8" ht="15">
      <c r="A5" s="6">
        <v>2</v>
      </c>
      <c r="B5" s="7" t="s">
        <v>80</v>
      </c>
      <c r="C5" s="8">
        <v>14</v>
      </c>
      <c r="D5" s="9">
        <v>236</v>
      </c>
      <c r="E5" s="9">
        <v>201</v>
      </c>
      <c r="F5" s="9">
        <v>174</v>
      </c>
      <c r="G5" s="10">
        <f>SUM(D5:F5)</f>
        <v>611</v>
      </c>
      <c r="H5" s="11">
        <f>AVERAGE(D5:F5)</f>
        <v>203.66666666666666</v>
      </c>
    </row>
    <row r="6" spans="1:8" ht="15">
      <c r="A6" s="6">
        <v>3</v>
      </c>
      <c r="B6" s="7" t="s">
        <v>89</v>
      </c>
      <c r="C6" s="8">
        <v>18</v>
      </c>
      <c r="D6" s="9">
        <v>169</v>
      </c>
      <c r="E6" s="9">
        <v>199</v>
      </c>
      <c r="F6" s="9">
        <v>235</v>
      </c>
      <c r="G6" s="10">
        <f>SUM(D6:F6)</f>
        <v>603</v>
      </c>
      <c r="H6" s="11">
        <f>AVERAGE(D6:F6)</f>
        <v>201</v>
      </c>
    </row>
    <row r="7" spans="1:8" ht="15">
      <c r="A7" s="6">
        <v>4</v>
      </c>
      <c r="B7" s="7" t="s">
        <v>122</v>
      </c>
      <c r="C7" s="8">
        <v>10</v>
      </c>
      <c r="D7" s="9">
        <v>224</v>
      </c>
      <c r="E7" s="9">
        <v>189</v>
      </c>
      <c r="F7" s="9">
        <v>169</v>
      </c>
      <c r="G7" s="10">
        <f>SUM(D7:F7)</f>
        <v>582</v>
      </c>
      <c r="H7" s="11">
        <f>AVERAGE(D7:F7)</f>
        <v>194</v>
      </c>
    </row>
    <row r="8" spans="1:8" ht="15">
      <c r="A8" s="6">
        <v>5</v>
      </c>
      <c r="B8" s="7" t="s">
        <v>110</v>
      </c>
      <c r="C8" s="8">
        <v>2</v>
      </c>
      <c r="D8" s="9">
        <v>107</v>
      </c>
      <c r="E8" s="9">
        <v>177</v>
      </c>
      <c r="F8" s="9">
        <v>151</v>
      </c>
      <c r="G8" s="10">
        <f>SUM(D8:F8)</f>
        <v>435</v>
      </c>
      <c r="H8" s="11">
        <f>AVERAGE(D8:F8)</f>
        <v>145</v>
      </c>
    </row>
    <row r="10" spans="1:8" ht="15">
      <c r="A10" s="52" t="s">
        <v>129</v>
      </c>
      <c r="B10" s="49"/>
      <c r="D10" s="53"/>
      <c r="E10" s="49"/>
      <c r="F10" s="49"/>
      <c r="G10" s="54"/>
      <c r="H10" s="54"/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96</v>
      </c>
      <c r="C13" s="12">
        <v>5</v>
      </c>
      <c r="D13" s="9">
        <v>242</v>
      </c>
      <c r="E13" s="9">
        <v>198</v>
      </c>
      <c r="F13" s="9">
        <v>192</v>
      </c>
      <c r="G13" s="10">
        <f>SUM(D13:F13)</f>
        <v>632</v>
      </c>
      <c r="H13" s="11">
        <f>AVERAGE(D13:F13)</f>
        <v>210.66666666666666</v>
      </c>
    </row>
    <row r="14" spans="1:8" ht="15">
      <c r="A14" s="6">
        <v>2</v>
      </c>
      <c r="B14" s="7" t="s">
        <v>95</v>
      </c>
      <c r="C14" s="12">
        <v>4</v>
      </c>
      <c r="D14" s="9">
        <v>216</v>
      </c>
      <c r="E14" s="9">
        <v>182</v>
      </c>
      <c r="F14" s="9">
        <v>158</v>
      </c>
      <c r="G14" s="10">
        <f>SUM(D14:F14)</f>
        <v>556</v>
      </c>
      <c r="H14" s="11">
        <f>AVERAGE(D14:F14)</f>
        <v>185.33333333333334</v>
      </c>
    </row>
    <row r="15" spans="1:8" ht="15">
      <c r="A15" s="6">
        <v>3</v>
      </c>
      <c r="B15" s="7" t="s">
        <v>99</v>
      </c>
      <c r="C15" s="12">
        <v>8</v>
      </c>
      <c r="D15" s="9">
        <v>192</v>
      </c>
      <c r="E15" s="9">
        <v>200</v>
      </c>
      <c r="F15" s="9">
        <v>155</v>
      </c>
      <c r="G15" s="10">
        <f>SUM(D15:F15)</f>
        <v>547</v>
      </c>
      <c r="H15" s="11">
        <f>AVERAGE(D15:F15)</f>
        <v>182.33333333333334</v>
      </c>
    </row>
    <row r="16" spans="1:8" ht="15">
      <c r="A16" s="6">
        <v>4</v>
      </c>
      <c r="B16" s="7" t="s">
        <v>115</v>
      </c>
      <c r="C16" s="12">
        <v>12</v>
      </c>
      <c r="D16" s="9">
        <v>198</v>
      </c>
      <c r="E16" s="9">
        <v>149</v>
      </c>
      <c r="F16" s="9">
        <v>177</v>
      </c>
      <c r="G16" s="10">
        <f>SUM(D16:F16)</f>
        <v>524</v>
      </c>
      <c r="H16" s="11">
        <f>AVERAGE(D16:F16)</f>
        <v>174.66666666666666</v>
      </c>
    </row>
    <row r="17" spans="1:8" ht="15">
      <c r="A17" s="6">
        <v>5</v>
      </c>
      <c r="B17" s="65" t="s">
        <v>106</v>
      </c>
      <c r="C17" s="12">
        <v>19</v>
      </c>
      <c r="D17" s="9">
        <v>163</v>
      </c>
      <c r="E17" s="9">
        <v>145</v>
      </c>
      <c r="F17" s="9">
        <v>181</v>
      </c>
      <c r="G17" s="10">
        <f>SUM(D17:F17)</f>
        <v>489</v>
      </c>
      <c r="H17" s="11">
        <f>AVERAGE(D17:F17)</f>
        <v>163</v>
      </c>
    </row>
  </sheetData>
  <mergeCells count="6">
    <mergeCell ref="A1:B1"/>
    <mergeCell ref="D1:F1"/>
    <mergeCell ref="G1:H1"/>
    <mergeCell ref="A10:B10"/>
    <mergeCell ref="D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Boys!B4</f>
        <v>Brent Boho</v>
      </c>
      <c r="C2" s="60"/>
      <c r="D2" s="34">
        <f>F32</f>
        <v>427</v>
      </c>
    </row>
    <row r="3" spans="1:4" ht="12.75">
      <c r="A3" s="35"/>
      <c r="B3" s="35"/>
      <c r="C3" s="35"/>
      <c r="D3" s="30"/>
    </row>
    <row r="4" spans="1:7" ht="12.75">
      <c r="A4" s="61" t="s">
        <v>51</v>
      </c>
      <c r="B4" s="61"/>
      <c r="C4" s="61"/>
      <c r="D4" s="31"/>
      <c r="E4" s="59" t="s">
        <v>62</v>
      </c>
      <c r="F4" s="60"/>
      <c r="G4" s="29">
        <f>N32</f>
        <v>382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tr">
        <f>Boys!B11</f>
        <v>Tommy Sadowski</v>
      </c>
      <c r="C6" s="60"/>
      <c r="D6" s="36">
        <f>F33</f>
        <v>478</v>
      </c>
      <c r="G6" s="31"/>
    </row>
    <row r="7" ht="12.75">
      <c r="G7" s="31"/>
    </row>
    <row r="8" spans="5:10" ht="12.75">
      <c r="E8" s="49" t="s">
        <v>58</v>
      </c>
      <c r="F8" s="49"/>
      <c r="G8" s="31"/>
      <c r="H8" s="59" t="s">
        <v>91</v>
      </c>
      <c r="I8" s="60"/>
      <c r="J8" s="29">
        <v>431</v>
      </c>
    </row>
    <row r="9" spans="1:10" ht="12.75">
      <c r="A9" s="34" t="s">
        <v>28</v>
      </c>
      <c r="B9" s="60" t="str">
        <f>Boys!B7</f>
        <v>Kevin Scholz</v>
      </c>
      <c r="C9" s="60"/>
      <c r="D9" s="34">
        <f>F35</f>
        <v>512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130</v>
      </c>
      <c r="B11" s="61"/>
      <c r="C11" s="61"/>
      <c r="D11" s="31"/>
      <c r="E11" s="59" t="s">
        <v>91</v>
      </c>
      <c r="F11" s="60"/>
      <c r="G11" s="32">
        <f>N33</f>
        <v>554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tr">
        <f>Boys!B8</f>
        <v>Ryan Wildenberg</v>
      </c>
      <c r="C13" s="60"/>
      <c r="D13" s="36">
        <f>F36</f>
        <v>372</v>
      </c>
      <c r="J13" s="31"/>
    </row>
    <row r="14" ht="12.75">
      <c r="J14" s="31"/>
    </row>
    <row r="15" spans="8:13" ht="12.75">
      <c r="H15" s="49" t="s">
        <v>53</v>
      </c>
      <c r="I15" s="49"/>
      <c r="J15" s="31"/>
      <c r="K15" s="59" t="s">
        <v>91</v>
      </c>
      <c r="L15" s="60"/>
      <c r="M15" s="60"/>
    </row>
    <row r="16" spans="1:10" ht="12.75">
      <c r="A16" s="34" t="s">
        <v>30</v>
      </c>
      <c r="B16" s="60" t="str">
        <f>Boys!B6</f>
        <v>Baker Schmidt</v>
      </c>
      <c r="C16" s="60"/>
      <c r="D16" s="34">
        <f>F38</f>
        <v>325</v>
      </c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1" t="s">
        <v>56</v>
      </c>
      <c r="B18" s="61"/>
      <c r="C18" s="61"/>
      <c r="D18" s="31"/>
      <c r="E18" s="59" t="s">
        <v>65</v>
      </c>
      <c r="F18" s="60"/>
      <c r="G18" s="29">
        <f>N35</f>
        <v>461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tr">
        <f>Boys!B9</f>
        <v>Zach Singer</v>
      </c>
      <c r="C20" s="60"/>
      <c r="D20" s="36">
        <f>F39</f>
        <v>471</v>
      </c>
      <c r="G20" s="31"/>
      <c r="J20" s="31"/>
    </row>
    <row r="21" spans="7:10" ht="12.75">
      <c r="G21" s="31"/>
      <c r="J21" s="31"/>
    </row>
    <row r="22" spans="5:10" ht="12.75">
      <c r="E22" s="49" t="s">
        <v>59</v>
      </c>
      <c r="F22" s="49"/>
      <c r="G22" s="31"/>
      <c r="H22" s="59" t="s">
        <v>65</v>
      </c>
      <c r="I22" s="60"/>
      <c r="J22" s="32">
        <v>391</v>
      </c>
    </row>
    <row r="23" spans="1:7" ht="12.75">
      <c r="A23" s="34" t="s">
        <v>32</v>
      </c>
      <c r="B23" s="60" t="str">
        <f>Boys!B5</f>
        <v>Cody Schmitt</v>
      </c>
      <c r="C23" s="60"/>
      <c r="D23" s="34">
        <f>F41</f>
        <v>433</v>
      </c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57</v>
      </c>
      <c r="B25" s="61"/>
      <c r="C25" s="61"/>
      <c r="D25" s="31"/>
      <c r="E25" s="59" t="s">
        <v>77</v>
      </c>
      <c r="F25" s="60"/>
      <c r="G25" s="32">
        <f>N36</f>
        <v>452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tr">
        <f>Boys!B10</f>
        <v>Kevin Arriaga</v>
      </c>
      <c r="C27" s="60"/>
      <c r="D27" s="36">
        <f>F42</f>
        <v>349</v>
      </c>
    </row>
    <row r="30" spans="1:14" ht="12.75">
      <c r="A30" s="64" t="s">
        <v>35</v>
      </c>
      <c r="B30" s="49"/>
      <c r="C30" s="49"/>
      <c r="D30" s="49"/>
      <c r="E30" s="49"/>
      <c r="F30" s="49"/>
      <c r="I30" s="64" t="s">
        <v>36</v>
      </c>
      <c r="J30" s="64"/>
      <c r="K30" s="64"/>
      <c r="L30" s="64"/>
      <c r="M30" s="64"/>
      <c r="N30" s="64"/>
    </row>
    <row r="32" spans="1:14" ht="12.75">
      <c r="A32" t="s">
        <v>26</v>
      </c>
      <c r="B32" s="49" t="str">
        <f>B2</f>
        <v>Brent Boho</v>
      </c>
      <c r="C32" s="49"/>
      <c r="D32">
        <v>222</v>
      </c>
      <c r="E32">
        <v>205</v>
      </c>
      <c r="F32">
        <f>D32+E32</f>
        <v>427</v>
      </c>
      <c r="I32" s="49" t="str">
        <f>E4</f>
        <v>Tommy Sadowski</v>
      </c>
      <c r="J32" s="49"/>
      <c r="K32" s="49"/>
      <c r="L32">
        <v>215</v>
      </c>
      <c r="M32">
        <v>167</v>
      </c>
      <c r="N32">
        <f>L32+M32</f>
        <v>382</v>
      </c>
    </row>
    <row r="33" spans="1:14" ht="12.75">
      <c r="A33" t="s">
        <v>27</v>
      </c>
      <c r="B33" s="49" t="str">
        <f>B6</f>
        <v>Tommy Sadowski</v>
      </c>
      <c r="C33" s="49"/>
      <c r="D33">
        <v>258</v>
      </c>
      <c r="E33">
        <v>220</v>
      </c>
      <c r="F33">
        <f>D33+E33</f>
        <v>478</v>
      </c>
      <c r="I33" s="49" t="str">
        <f>E11</f>
        <v>Kevin Scholz</v>
      </c>
      <c r="J33" s="49"/>
      <c r="K33" s="49"/>
      <c r="L33">
        <v>276</v>
      </c>
      <c r="M33">
        <v>278</v>
      </c>
      <c r="N33">
        <f>L33+M33</f>
        <v>554</v>
      </c>
    </row>
    <row r="35" spans="1:14" ht="12.75">
      <c r="A35" t="s">
        <v>28</v>
      </c>
      <c r="B35" s="49" t="str">
        <f>B9</f>
        <v>Kevin Scholz</v>
      </c>
      <c r="C35" s="49"/>
      <c r="D35">
        <v>269</v>
      </c>
      <c r="E35">
        <v>243</v>
      </c>
      <c r="F35">
        <f aca="true" t="shared" si="0" ref="F35:F42">D35+E35</f>
        <v>512</v>
      </c>
      <c r="I35" s="49" t="str">
        <f>E18</f>
        <v>Zach Singer</v>
      </c>
      <c r="J35" s="49"/>
      <c r="K35" s="49"/>
      <c r="L35">
        <v>205</v>
      </c>
      <c r="M35">
        <v>256</v>
      </c>
      <c r="N35">
        <f>L35+M35</f>
        <v>461</v>
      </c>
    </row>
    <row r="36" spans="1:14" ht="12.75">
      <c r="A36" t="s">
        <v>29</v>
      </c>
      <c r="B36" s="49" t="str">
        <f>B13</f>
        <v>Ryan Wildenberg</v>
      </c>
      <c r="C36" s="49"/>
      <c r="D36">
        <v>221</v>
      </c>
      <c r="E36">
        <v>151</v>
      </c>
      <c r="F36">
        <f t="shared" si="0"/>
        <v>372</v>
      </c>
      <c r="I36" s="49" t="str">
        <f>E25</f>
        <v>Cody Schmitt</v>
      </c>
      <c r="J36" s="49"/>
      <c r="K36" s="49"/>
      <c r="L36">
        <v>236</v>
      </c>
      <c r="M36">
        <v>216</v>
      </c>
      <c r="N36">
        <f>L36+M36</f>
        <v>452</v>
      </c>
    </row>
    <row r="38" spans="1:14" ht="12.75">
      <c r="A38" t="s">
        <v>30</v>
      </c>
      <c r="B38" s="49" t="str">
        <f>B16</f>
        <v>Baker Schmidt</v>
      </c>
      <c r="C38" s="49"/>
      <c r="D38">
        <v>180</v>
      </c>
      <c r="E38">
        <v>145</v>
      </c>
      <c r="F38">
        <f t="shared" si="0"/>
        <v>325</v>
      </c>
      <c r="I38" s="64" t="s">
        <v>37</v>
      </c>
      <c r="J38" s="64"/>
      <c r="K38" s="64"/>
      <c r="L38" s="64"/>
      <c r="M38" s="64"/>
      <c r="N38" s="64"/>
    </row>
    <row r="39" spans="1:6" ht="12.75">
      <c r="A39" t="s">
        <v>31</v>
      </c>
      <c r="B39" s="49" t="str">
        <f>B20</f>
        <v>Zach Singer</v>
      </c>
      <c r="C39" s="49"/>
      <c r="D39">
        <v>203</v>
      </c>
      <c r="E39">
        <v>268</v>
      </c>
      <c r="F39">
        <f t="shared" si="0"/>
        <v>471</v>
      </c>
    </row>
    <row r="40" spans="9:14" ht="12.75">
      <c r="I40" s="49" t="str">
        <f>H8</f>
        <v>Kevin Scholz</v>
      </c>
      <c r="J40" s="49"/>
      <c r="K40" s="49"/>
      <c r="L40">
        <v>213</v>
      </c>
      <c r="M40">
        <v>218</v>
      </c>
      <c r="N40">
        <f>L40+M40</f>
        <v>431</v>
      </c>
    </row>
    <row r="41" spans="1:14" ht="12.75">
      <c r="A41" t="s">
        <v>32</v>
      </c>
      <c r="B41" s="49" t="str">
        <f>B23</f>
        <v>Cody Schmitt</v>
      </c>
      <c r="C41" s="49"/>
      <c r="D41">
        <v>239</v>
      </c>
      <c r="E41">
        <v>194</v>
      </c>
      <c r="F41">
        <f t="shared" si="0"/>
        <v>433</v>
      </c>
      <c r="I41" s="49" t="str">
        <f>H22</f>
        <v>Zach Singer</v>
      </c>
      <c r="J41" s="49"/>
      <c r="K41" s="49"/>
      <c r="L41">
        <v>194</v>
      </c>
      <c r="M41">
        <v>197</v>
      </c>
      <c r="N41">
        <f>L41+M41</f>
        <v>391</v>
      </c>
    </row>
    <row r="42" spans="1:6" ht="12.75">
      <c r="A42" t="s">
        <v>33</v>
      </c>
      <c r="B42" s="49" t="str">
        <f>B27</f>
        <v>Kevin Arriaga</v>
      </c>
      <c r="C42" s="49"/>
      <c r="D42">
        <v>180</v>
      </c>
      <c r="E42">
        <v>169</v>
      </c>
      <c r="F42">
        <f t="shared" si="0"/>
        <v>349</v>
      </c>
    </row>
  </sheetData>
  <mergeCells count="40">
    <mergeCell ref="I41:K41"/>
    <mergeCell ref="I35:K35"/>
    <mergeCell ref="I36:K36"/>
    <mergeCell ref="I38:N38"/>
    <mergeCell ref="I40:K40"/>
    <mergeCell ref="I30:N30"/>
    <mergeCell ref="I32:K32"/>
    <mergeCell ref="I33:K33"/>
    <mergeCell ref="B32:C32"/>
    <mergeCell ref="B33:C33"/>
    <mergeCell ref="B38:C38"/>
    <mergeCell ref="B39:C39"/>
    <mergeCell ref="B41:C41"/>
    <mergeCell ref="B42:C42"/>
    <mergeCell ref="B35:C35"/>
    <mergeCell ref="B36:C36"/>
    <mergeCell ref="H15:I15"/>
    <mergeCell ref="K15:M15"/>
    <mergeCell ref="K17:M17"/>
    <mergeCell ref="A25:C25"/>
    <mergeCell ref="B20:C20"/>
    <mergeCell ref="B23:C23"/>
    <mergeCell ref="B27:C27"/>
    <mergeCell ref="A30:F30"/>
    <mergeCell ref="E4:F4"/>
    <mergeCell ref="E11:F11"/>
    <mergeCell ref="E18:F18"/>
    <mergeCell ref="E25:F25"/>
    <mergeCell ref="E8:F8"/>
    <mergeCell ref="E22:F22"/>
    <mergeCell ref="H22:I22"/>
    <mergeCell ref="H8:I8"/>
    <mergeCell ref="A4:C4"/>
    <mergeCell ref="B2:C2"/>
    <mergeCell ref="B6:C6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showGridLines="0" showZeros="0" workbookViewId="0" topLeftCell="A8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Girls!B4</f>
        <v>Kristen Delano</v>
      </c>
      <c r="C2" s="60"/>
      <c r="D2" s="34"/>
    </row>
    <row r="3" spans="1:4" ht="12.75">
      <c r="A3" s="35"/>
      <c r="B3" s="35"/>
      <c r="C3" s="35"/>
      <c r="D3" s="30"/>
    </row>
    <row r="4" spans="1:7" ht="12.75">
      <c r="A4" s="61" t="s">
        <v>55</v>
      </c>
      <c r="B4" s="61"/>
      <c r="C4" s="61"/>
      <c r="D4" s="31"/>
      <c r="E4" s="59" t="str">
        <f>B2</f>
        <v>Kristen Delano</v>
      </c>
      <c r="F4" s="60"/>
      <c r="G4" s="29">
        <v>446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">
        <v>50</v>
      </c>
      <c r="C6" s="60"/>
      <c r="D6" s="36"/>
      <c r="G6" s="31"/>
    </row>
    <row r="7" ht="12.75">
      <c r="G7" s="31"/>
    </row>
    <row r="8" spans="5:10" ht="12.75">
      <c r="E8" s="49" t="s">
        <v>51</v>
      </c>
      <c r="F8" s="49"/>
      <c r="G8" s="31"/>
      <c r="H8" s="59" t="s">
        <v>104</v>
      </c>
      <c r="I8" s="60"/>
      <c r="J8" s="29">
        <v>399</v>
      </c>
    </row>
    <row r="9" spans="1:10" ht="12.75">
      <c r="A9" s="34" t="s">
        <v>28</v>
      </c>
      <c r="B9" s="60" t="str">
        <f>Girls!B7</f>
        <v>Olivia Komorowski</v>
      </c>
      <c r="C9" s="60"/>
      <c r="D9" s="34">
        <v>431</v>
      </c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53</v>
      </c>
      <c r="B11" s="61"/>
      <c r="C11" s="61"/>
      <c r="D11" s="31"/>
      <c r="E11" s="59" t="s">
        <v>104</v>
      </c>
      <c r="F11" s="60"/>
      <c r="G11" s="32">
        <v>457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tr">
        <f>Girls!B8</f>
        <v>Kaitlyn Rudy</v>
      </c>
      <c r="C13" s="60"/>
      <c r="D13" s="36">
        <v>382</v>
      </c>
      <c r="J13" s="31"/>
    </row>
    <row r="14" ht="12.75">
      <c r="J14" s="31"/>
    </row>
    <row r="15" spans="8:13" ht="12.75">
      <c r="H15" s="49" t="s">
        <v>53</v>
      </c>
      <c r="I15" s="49"/>
      <c r="J15" s="31"/>
      <c r="K15" s="59" t="s">
        <v>102</v>
      </c>
      <c r="L15" s="60"/>
      <c r="M15" s="60"/>
    </row>
    <row r="16" spans="1:10" ht="12.75">
      <c r="A16" s="34" t="s">
        <v>30</v>
      </c>
      <c r="B16" s="60" t="str">
        <f>Girls!B6</f>
        <v>Nicolette Mendez</v>
      </c>
      <c r="C16" s="60"/>
      <c r="D16" s="34">
        <v>418</v>
      </c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1" t="s">
        <v>52</v>
      </c>
      <c r="B18" s="61"/>
      <c r="C18" s="61"/>
      <c r="D18" s="31"/>
      <c r="E18" s="59" t="s">
        <v>102</v>
      </c>
      <c r="F18" s="60"/>
      <c r="G18" s="29">
        <v>446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tr">
        <f>Girls!B9</f>
        <v>Karlie Dostal</v>
      </c>
      <c r="C20" s="60"/>
      <c r="D20" s="36">
        <v>347</v>
      </c>
      <c r="G20" s="31"/>
      <c r="J20" s="31"/>
    </row>
    <row r="21" spans="7:10" ht="12.75">
      <c r="G21" s="31"/>
      <c r="J21" s="31"/>
    </row>
    <row r="22" spans="5:10" ht="12.75">
      <c r="E22" s="49" t="s">
        <v>54</v>
      </c>
      <c r="F22" s="49"/>
      <c r="G22" s="31"/>
      <c r="H22" s="59" t="s">
        <v>102</v>
      </c>
      <c r="I22" s="60"/>
      <c r="J22" s="32">
        <v>415</v>
      </c>
    </row>
    <row r="23" spans="1:7" ht="12.75">
      <c r="A23" s="34" t="s">
        <v>32</v>
      </c>
      <c r="B23" s="60" t="str">
        <f>Girls!B5</f>
        <v>Allie Hedges</v>
      </c>
      <c r="C23" s="60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55</v>
      </c>
      <c r="B25" s="61"/>
      <c r="C25" s="61"/>
      <c r="D25" s="31"/>
      <c r="E25" s="59" t="str">
        <f>B23</f>
        <v>Allie Hedges</v>
      </c>
      <c r="F25" s="60"/>
      <c r="G25" s="32">
        <v>423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">
        <v>50</v>
      </c>
      <c r="C27" s="60"/>
      <c r="D27" s="36"/>
    </row>
    <row r="30" spans="1:14" ht="12.75">
      <c r="A30" s="64" t="s">
        <v>35</v>
      </c>
      <c r="B30" s="49"/>
      <c r="C30" s="49"/>
      <c r="D30" s="49"/>
      <c r="E30" s="49"/>
      <c r="F30" s="49"/>
      <c r="I30" s="64" t="s">
        <v>36</v>
      </c>
      <c r="J30" s="64"/>
      <c r="K30" s="64"/>
      <c r="L30" s="64"/>
      <c r="M30" s="64"/>
      <c r="N30" s="64"/>
    </row>
    <row r="32" spans="1:14" ht="12.75">
      <c r="A32" t="s">
        <v>26</v>
      </c>
      <c r="B32" s="49" t="str">
        <f>B2</f>
        <v>Kristen Delano</v>
      </c>
      <c r="C32" s="49"/>
      <c r="F32">
        <f>D32+E32</f>
        <v>0</v>
      </c>
      <c r="I32" s="49" t="str">
        <f>E4</f>
        <v>Kristen Delano</v>
      </c>
      <c r="J32" s="49"/>
      <c r="K32" s="49"/>
      <c r="L32">
        <v>247</v>
      </c>
      <c r="M32">
        <v>199</v>
      </c>
      <c r="N32">
        <f>L32+M32</f>
        <v>446</v>
      </c>
    </row>
    <row r="33" spans="1:14" ht="12.75">
      <c r="A33" t="s">
        <v>27</v>
      </c>
      <c r="B33" s="49" t="str">
        <f>B6</f>
        <v>BYE</v>
      </c>
      <c r="C33" s="49"/>
      <c r="F33">
        <f>D33+E33</f>
        <v>0</v>
      </c>
      <c r="I33" s="49" t="str">
        <f>E11</f>
        <v>Olivia Komorowski</v>
      </c>
      <c r="J33" s="49"/>
      <c r="K33" s="49"/>
      <c r="L33">
        <v>238</v>
      </c>
      <c r="M33">
        <v>219</v>
      </c>
      <c r="N33">
        <f>L33+M33</f>
        <v>457</v>
      </c>
    </row>
    <row r="35" spans="1:14" ht="12.75">
      <c r="A35" t="s">
        <v>28</v>
      </c>
      <c r="B35" s="49" t="str">
        <f>B9</f>
        <v>Olivia Komorowski</v>
      </c>
      <c r="C35" s="49"/>
      <c r="D35">
        <v>219</v>
      </c>
      <c r="E35">
        <v>212</v>
      </c>
      <c r="F35">
        <f>D35+E35</f>
        <v>431</v>
      </c>
      <c r="I35" s="49" t="str">
        <f>E18</f>
        <v>Nicolette Mendez</v>
      </c>
      <c r="J35" s="49"/>
      <c r="K35" s="49"/>
      <c r="L35">
        <v>211</v>
      </c>
      <c r="M35">
        <v>235</v>
      </c>
      <c r="N35">
        <f>L35+M35</f>
        <v>446</v>
      </c>
    </row>
    <row r="36" spans="1:14" ht="12.75">
      <c r="A36" t="s">
        <v>29</v>
      </c>
      <c r="B36" s="49" t="str">
        <f>B13</f>
        <v>Kaitlyn Rudy</v>
      </c>
      <c r="C36" s="49"/>
      <c r="D36">
        <v>224</v>
      </c>
      <c r="E36">
        <v>158</v>
      </c>
      <c r="F36">
        <f>D36+E36</f>
        <v>382</v>
      </c>
      <c r="I36" s="49" t="str">
        <f>E25</f>
        <v>Allie Hedges</v>
      </c>
      <c r="J36" s="49"/>
      <c r="K36" s="49"/>
      <c r="L36">
        <v>242</v>
      </c>
      <c r="M36">
        <v>181</v>
      </c>
      <c r="N36">
        <f>L36+M36</f>
        <v>423</v>
      </c>
    </row>
    <row r="38" spans="1:14" ht="12.75">
      <c r="A38" t="s">
        <v>30</v>
      </c>
      <c r="B38" s="49" t="str">
        <f>B16</f>
        <v>Nicolette Mendez</v>
      </c>
      <c r="C38" s="49"/>
      <c r="D38">
        <v>224</v>
      </c>
      <c r="E38">
        <v>194</v>
      </c>
      <c r="F38">
        <f>D38+E38</f>
        <v>418</v>
      </c>
      <c r="I38" s="64" t="s">
        <v>37</v>
      </c>
      <c r="J38" s="64"/>
      <c r="K38" s="64"/>
      <c r="L38" s="64"/>
      <c r="M38" s="64"/>
      <c r="N38" s="64"/>
    </row>
    <row r="39" spans="1:6" ht="12.75">
      <c r="A39" t="s">
        <v>31</v>
      </c>
      <c r="B39" s="49" t="str">
        <f>B20</f>
        <v>Karlie Dostal</v>
      </c>
      <c r="C39" s="49"/>
      <c r="D39">
        <v>186</v>
      </c>
      <c r="E39">
        <v>161</v>
      </c>
      <c r="F39">
        <f>D39+E39</f>
        <v>347</v>
      </c>
    </row>
    <row r="40" spans="9:14" ht="12.75">
      <c r="I40" s="49" t="str">
        <f>H8</f>
        <v>Olivia Komorowski</v>
      </c>
      <c r="J40" s="49"/>
      <c r="K40" s="49"/>
      <c r="L40">
        <v>178</v>
      </c>
      <c r="M40">
        <v>221</v>
      </c>
      <c r="N40">
        <f>L40+M40</f>
        <v>399</v>
      </c>
    </row>
    <row r="41" spans="1:14" ht="12.75">
      <c r="A41" t="s">
        <v>32</v>
      </c>
      <c r="B41" s="49" t="str">
        <f>B23</f>
        <v>Allie Hedges</v>
      </c>
      <c r="C41" s="49"/>
      <c r="F41">
        <f>D41+E41</f>
        <v>0</v>
      </c>
      <c r="I41" s="49" t="str">
        <f>H22</f>
        <v>Nicolette Mendez</v>
      </c>
      <c r="J41" s="49"/>
      <c r="K41" s="49"/>
      <c r="L41">
        <v>169</v>
      </c>
      <c r="M41">
        <v>246</v>
      </c>
      <c r="N41">
        <f>L41+M41</f>
        <v>415</v>
      </c>
    </row>
    <row r="42" spans="1:6" ht="12.75">
      <c r="A42" t="s">
        <v>33</v>
      </c>
      <c r="B42" s="49" t="str">
        <f>B27</f>
        <v>BYE</v>
      </c>
      <c r="C42" s="49"/>
      <c r="F42">
        <f>D42+E42</f>
        <v>0</v>
      </c>
    </row>
  </sheetData>
  <mergeCells count="40">
    <mergeCell ref="B13:C13"/>
    <mergeCell ref="B16:C16"/>
    <mergeCell ref="A4:C4"/>
    <mergeCell ref="B2:C2"/>
    <mergeCell ref="B6:C6"/>
    <mergeCell ref="B9:C9"/>
    <mergeCell ref="B27:C27"/>
    <mergeCell ref="A30:F30"/>
    <mergeCell ref="E4:F4"/>
    <mergeCell ref="E11:F11"/>
    <mergeCell ref="E18:F18"/>
    <mergeCell ref="E25:F25"/>
    <mergeCell ref="E8:F8"/>
    <mergeCell ref="E22:F22"/>
    <mergeCell ref="A11:C11"/>
    <mergeCell ref="A18:C18"/>
    <mergeCell ref="H15:I15"/>
    <mergeCell ref="K15:M15"/>
    <mergeCell ref="K17:M17"/>
    <mergeCell ref="A25:C25"/>
    <mergeCell ref="B20:C20"/>
    <mergeCell ref="B23:C23"/>
    <mergeCell ref="B41:C41"/>
    <mergeCell ref="B42:C42"/>
    <mergeCell ref="B35:C35"/>
    <mergeCell ref="B36:C36"/>
    <mergeCell ref="B32:C32"/>
    <mergeCell ref="B33:C33"/>
    <mergeCell ref="B38:C38"/>
    <mergeCell ref="B39:C39"/>
    <mergeCell ref="H8:I8"/>
    <mergeCell ref="H22:I22"/>
    <mergeCell ref="I41:K41"/>
    <mergeCell ref="I35:K35"/>
    <mergeCell ref="I36:K36"/>
    <mergeCell ref="I38:N38"/>
    <mergeCell ref="I40:K40"/>
    <mergeCell ref="I30:N30"/>
    <mergeCell ref="I32:K32"/>
    <mergeCell ref="I33:K33"/>
  </mergeCells>
  <printOptions/>
  <pageMargins left="0.75" right="0.75" top="1" bottom="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2"/>
  <sheetViews>
    <sheetView showGridLines="0" showZeros="0" workbookViewId="0" topLeftCell="A7">
      <selection activeCell="K16" sqref="K16"/>
    </sheetView>
  </sheetViews>
  <sheetFormatPr defaultColWidth="9.140625" defaultRowHeight="12.75"/>
  <sheetData>
    <row r="2" spans="1:4" ht="12.75">
      <c r="A2" s="34" t="s">
        <v>26</v>
      </c>
      <c r="B2" s="60" t="str">
        <f>Hdcp!B4</f>
        <v>Adam Barforth</v>
      </c>
      <c r="C2" s="60"/>
      <c r="D2" s="34"/>
    </row>
    <row r="3" spans="1:4" ht="12.75">
      <c r="A3" s="35"/>
      <c r="B3" s="35"/>
      <c r="C3" s="35"/>
      <c r="D3" s="30"/>
    </row>
    <row r="4" spans="1:7" ht="12.75">
      <c r="A4" s="61" t="s">
        <v>55</v>
      </c>
      <c r="B4" s="61"/>
      <c r="C4" s="61"/>
      <c r="D4" s="31"/>
      <c r="E4" s="59" t="str">
        <f>B2</f>
        <v>Adam Barforth</v>
      </c>
      <c r="F4" s="60"/>
      <c r="G4" s="29">
        <v>321</v>
      </c>
    </row>
    <row r="5" spans="1:7" ht="12.75">
      <c r="A5" s="33"/>
      <c r="B5" s="33"/>
      <c r="C5" s="33"/>
      <c r="D5" s="31"/>
      <c r="G5" s="30"/>
    </row>
    <row r="6" spans="1:7" ht="12.75">
      <c r="A6" s="34" t="s">
        <v>27</v>
      </c>
      <c r="B6" s="60" t="s">
        <v>50</v>
      </c>
      <c r="C6" s="60"/>
      <c r="D6" s="36"/>
      <c r="G6" s="31"/>
    </row>
    <row r="7" ht="12.75">
      <c r="G7" s="31"/>
    </row>
    <row r="8" spans="5:10" ht="12.75">
      <c r="E8" s="49" t="s">
        <v>58</v>
      </c>
      <c r="F8" s="49"/>
      <c r="G8" s="31"/>
      <c r="H8" s="59" t="s">
        <v>112</v>
      </c>
      <c r="I8" s="60"/>
      <c r="J8" s="29">
        <v>417</v>
      </c>
    </row>
    <row r="9" spans="1:10" ht="12.75">
      <c r="A9" s="34" t="s">
        <v>28</v>
      </c>
      <c r="B9" s="60" t="str">
        <f>Hdcp!B7</f>
        <v>Treasa Rost</v>
      </c>
      <c r="C9" s="60"/>
      <c r="D9" s="34"/>
      <c r="G9" s="31"/>
      <c r="J9" s="30"/>
    </row>
    <row r="10" spans="1:10" ht="12.75">
      <c r="A10" s="35"/>
      <c r="B10" s="35"/>
      <c r="C10" s="35"/>
      <c r="D10" s="30"/>
      <c r="G10" s="31"/>
      <c r="J10" s="31"/>
    </row>
    <row r="11" spans="1:10" ht="12.75">
      <c r="A11" s="61" t="s">
        <v>55</v>
      </c>
      <c r="B11" s="61"/>
      <c r="C11" s="61"/>
      <c r="D11" s="31"/>
      <c r="E11" s="59" t="str">
        <f>B9</f>
        <v>Treasa Rost</v>
      </c>
      <c r="F11" s="60"/>
      <c r="G11" s="32">
        <v>417</v>
      </c>
      <c r="J11" s="31"/>
    </row>
    <row r="12" spans="1:10" ht="12.75">
      <c r="A12" s="33"/>
      <c r="B12" s="33"/>
      <c r="C12" s="33"/>
      <c r="D12" s="31"/>
      <c r="J12" s="31"/>
    </row>
    <row r="13" spans="1:10" ht="12.75">
      <c r="A13" s="34" t="s">
        <v>29</v>
      </c>
      <c r="B13" s="60" t="s">
        <v>50</v>
      </c>
      <c r="C13" s="60"/>
      <c r="D13" s="36"/>
      <c r="J13" s="31"/>
    </row>
    <row r="14" ht="12.75">
      <c r="J14" s="31"/>
    </row>
    <row r="15" spans="8:13" ht="12.75">
      <c r="H15" s="49" t="s">
        <v>58</v>
      </c>
      <c r="I15" s="49"/>
      <c r="J15" s="31"/>
      <c r="K15" s="59" t="s">
        <v>117</v>
      </c>
      <c r="L15" s="60"/>
      <c r="M15" s="60"/>
    </row>
    <row r="16" spans="1:10" ht="12.75">
      <c r="A16" s="34" t="s">
        <v>30</v>
      </c>
      <c r="B16" s="60" t="str">
        <f>Hdcp!B6</f>
        <v>Makenzie Phillips</v>
      </c>
      <c r="C16" s="60"/>
      <c r="D16" s="34"/>
      <c r="J16" s="31"/>
    </row>
    <row r="17" spans="1:13" ht="12.75">
      <c r="A17" s="35"/>
      <c r="B17" s="35"/>
      <c r="C17" s="35"/>
      <c r="D17" s="30"/>
      <c r="J17" s="31"/>
      <c r="K17" s="62" t="s">
        <v>34</v>
      </c>
      <c r="L17" s="63"/>
      <c r="M17" s="63"/>
    </row>
    <row r="18" spans="1:10" ht="12.75">
      <c r="A18" s="61" t="s">
        <v>55</v>
      </c>
      <c r="B18" s="61"/>
      <c r="C18" s="61"/>
      <c r="D18" s="31"/>
      <c r="E18" s="59" t="str">
        <f>B16</f>
        <v>Makenzie Phillips</v>
      </c>
      <c r="F18" s="60"/>
      <c r="G18" s="29">
        <v>415</v>
      </c>
      <c r="J18" s="31"/>
    </row>
    <row r="19" spans="1:10" ht="12.75">
      <c r="A19" s="33"/>
      <c r="B19" s="33"/>
      <c r="C19" s="33"/>
      <c r="D19" s="31"/>
      <c r="G19" s="30"/>
      <c r="J19" s="31"/>
    </row>
    <row r="20" spans="1:10" ht="12.75">
      <c r="A20" s="34" t="s">
        <v>31</v>
      </c>
      <c r="B20" s="60" t="s">
        <v>50</v>
      </c>
      <c r="C20" s="60"/>
      <c r="D20" s="36"/>
      <c r="G20" s="31"/>
      <c r="J20" s="31"/>
    </row>
    <row r="21" spans="7:10" ht="12.75">
      <c r="G21" s="31"/>
      <c r="J21" s="31"/>
    </row>
    <row r="22" spans="5:10" ht="12.75">
      <c r="E22" s="49" t="s">
        <v>59</v>
      </c>
      <c r="F22" s="49"/>
      <c r="G22" s="31"/>
      <c r="H22" s="59" t="s">
        <v>117</v>
      </c>
      <c r="I22" s="60"/>
      <c r="J22" s="32">
        <v>423</v>
      </c>
    </row>
    <row r="23" spans="1:7" ht="12.75">
      <c r="A23" s="34" t="s">
        <v>32</v>
      </c>
      <c r="B23" s="60" t="str">
        <f>Hdcp!B5</f>
        <v>Andrew Peterson</v>
      </c>
      <c r="C23" s="60"/>
      <c r="D23" s="34"/>
      <c r="G23" s="31"/>
    </row>
    <row r="24" spans="1:7" ht="12.75">
      <c r="A24" s="35"/>
      <c r="B24" s="35"/>
      <c r="C24" s="35"/>
      <c r="D24" s="30"/>
      <c r="G24" s="31"/>
    </row>
    <row r="25" spans="1:7" ht="12.75">
      <c r="A25" s="61" t="s">
        <v>55</v>
      </c>
      <c r="B25" s="61"/>
      <c r="C25" s="61"/>
      <c r="D25" s="31"/>
      <c r="E25" s="59" t="str">
        <f>B23</f>
        <v>Andrew Peterson</v>
      </c>
      <c r="F25" s="60"/>
      <c r="G25" s="32">
        <v>401</v>
      </c>
    </row>
    <row r="26" spans="1:4" ht="12.75">
      <c r="A26" s="33"/>
      <c r="B26" s="33"/>
      <c r="C26" s="33"/>
      <c r="D26" s="31"/>
    </row>
    <row r="27" spans="1:4" ht="12.75">
      <c r="A27" s="34" t="s">
        <v>33</v>
      </c>
      <c r="B27" s="60" t="s">
        <v>50</v>
      </c>
      <c r="C27" s="60"/>
      <c r="D27" s="36"/>
    </row>
    <row r="30" spans="1:14" ht="12.75">
      <c r="A30" s="64" t="s">
        <v>35</v>
      </c>
      <c r="B30" s="49"/>
      <c r="C30" s="49"/>
      <c r="D30" s="49"/>
      <c r="E30" s="49"/>
      <c r="F30" s="49"/>
      <c r="I30" s="64" t="s">
        <v>36</v>
      </c>
      <c r="J30" s="64"/>
      <c r="K30" s="64"/>
      <c r="L30" s="64"/>
      <c r="M30" s="64"/>
      <c r="N30" s="64"/>
    </row>
    <row r="32" spans="1:15" ht="12.75">
      <c r="A32" t="s">
        <v>26</v>
      </c>
      <c r="B32" s="49" t="str">
        <f>B2</f>
        <v>Adam Barforth</v>
      </c>
      <c r="C32" s="49"/>
      <c r="G32">
        <f>D32+E32+F32</f>
        <v>0</v>
      </c>
      <c r="I32" s="49" t="str">
        <f>E4</f>
        <v>Adam Barforth</v>
      </c>
      <c r="J32" s="49"/>
      <c r="K32" s="49"/>
      <c r="L32">
        <v>145</v>
      </c>
      <c r="M32">
        <v>116</v>
      </c>
      <c r="N32">
        <v>60</v>
      </c>
      <c r="O32">
        <f>L32+M32+N32</f>
        <v>321</v>
      </c>
    </row>
    <row r="33" spans="1:15" ht="12.75">
      <c r="A33" t="s">
        <v>27</v>
      </c>
      <c r="B33" s="49" t="str">
        <f>B6</f>
        <v>BYE</v>
      </c>
      <c r="C33" s="49"/>
      <c r="G33">
        <f aca="true" t="shared" si="0" ref="G33:G42">D33+E33+F33</f>
        <v>0</v>
      </c>
      <c r="I33" s="49" t="str">
        <f>E11</f>
        <v>Treasa Rost</v>
      </c>
      <c r="J33" s="49"/>
      <c r="K33" s="49"/>
      <c r="L33">
        <v>175</v>
      </c>
      <c r="M33">
        <v>164</v>
      </c>
      <c r="N33">
        <v>78</v>
      </c>
      <c r="O33">
        <f>L33+M33+N33</f>
        <v>417</v>
      </c>
    </row>
    <row r="35" spans="1:15" ht="12.75">
      <c r="A35" t="s">
        <v>28</v>
      </c>
      <c r="B35" s="49" t="str">
        <f>B9</f>
        <v>Treasa Rost</v>
      </c>
      <c r="C35" s="49"/>
      <c r="G35">
        <f t="shared" si="0"/>
        <v>0</v>
      </c>
      <c r="I35" s="49" t="str">
        <f>E18</f>
        <v>Makenzie Phillips</v>
      </c>
      <c r="J35" s="49"/>
      <c r="K35" s="49"/>
      <c r="L35">
        <v>173</v>
      </c>
      <c r="M35">
        <v>130</v>
      </c>
      <c r="N35">
        <v>112</v>
      </c>
      <c r="O35">
        <f>L35+M35+N35</f>
        <v>415</v>
      </c>
    </row>
    <row r="36" spans="1:15" ht="12.75">
      <c r="A36" t="s">
        <v>29</v>
      </c>
      <c r="B36" s="49" t="str">
        <f>B13</f>
        <v>BYE</v>
      </c>
      <c r="C36" s="49"/>
      <c r="G36">
        <f t="shared" si="0"/>
        <v>0</v>
      </c>
      <c r="I36" s="49" t="str">
        <f>E25</f>
        <v>Andrew Peterson</v>
      </c>
      <c r="J36" s="49"/>
      <c r="K36" s="49"/>
      <c r="L36">
        <v>177</v>
      </c>
      <c r="M36">
        <v>186</v>
      </c>
      <c r="N36">
        <v>38</v>
      </c>
      <c r="O36">
        <f>L36+M36+N36</f>
        <v>401</v>
      </c>
    </row>
    <row r="38" spans="1:14" ht="12.75">
      <c r="A38" t="s">
        <v>30</v>
      </c>
      <c r="B38" s="49" t="str">
        <f>B16</f>
        <v>Makenzie Phillips</v>
      </c>
      <c r="C38" s="49"/>
      <c r="G38">
        <f t="shared" si="0"/>
        <v>0</v>
      </c>
      <c r="I38" s="64" t="s">
        <v>37</v>
      </c>
      <c r="J38" s="64"/>
      <c r="K38" s="64"/>
      <c r="L38" s="64"/>
      <c r="M38" s="64"/>
      <c r="N38" s="64"/>
    </row>
    <row r="39" spans="1:7" ht="12.75">
      <c r="A39" t="s">
        <v>31</v>
      </c>
      <c r="B39" s="49" t="str">
        <f>B20</f>
        <v>BYE</v>
      </c>
      <c r="C39" s="49"/>
      <c r="G39">
        <f t="shared" si="0"/>
        <v>0</v>
      </c>
    </row>
    <row r="40" spans="9:15" ht="12.75">
      <c r="I40" s="49" t="str">
        <f>H8</f>
        <v>Treasa Rost</v>
      </c>
      <c r="J40" s="49"/>
      <c r="K40" s="49"/>
      <c r="L40">
        <v>157</v>
      </c>
      <c r="M40">
        <v>182</v>
      </c>
      <c r="N40">
        <v>78</v>
      </c>
      <c r="O40">
        <f>L40+M40+N40</f>
        <v>417</v>
      </c>
    </row>
    <row r="41" spans="1:15" ht="12.75">
      <c r="A41" t="s">
        <v>32</v>
      </c>
      <c r="B41" s="49" t="str">
        <f>B23</f>
        <v>Andrew Peterson</v>
      </c>
      <c r="C41" s="49"/>
      <c r="G41">
        <f t="shared" si="0"/>
        <v>0</v>
      </c>
      <c r="I41" s="49" t="str">
        <f>H22</f>
        <v>Makenzie Phillips</v>
      </c>
      <c r="J41" s="49"/>
      <c r="K41" s="49"/>
      <c r="L41">
        <v>159</v>
      </c>
      <c r="M41">
        <v>152</v>
      </c>
      <c r="N41">
        <v>112</v>
      </c>
      <c r="O41">
        <f>L41+M41+N41</f>
        <v>423</v>
      </c>
    </row>
    <row r="42" spans="1:7" ht="12.75">
      <c r="A42" t="s">
        <v>33</v>
      </c>
      <c r="B42" s="49" t="str">
        <f>B27</f>
        <v>BYE</v>
      </c>
      <c r="C42" s="49"/>
      <c r="G42">
        <f t="shared" si="0"/>
        <v>0</v>
      </c>
    </row>
  </sheetData>
  <mergeCells count="40">
    <mergeCell ref="I41:K41"/>
    <mergeCell ref="I35:K35"/>
    <mergeCell ref="I36:K36"/>
    <mergeCell ref="I38:N38"/>
    <mergeCell ref="I40:K40"/>
    <mergeCell ref="I30:N30"/>
    <mergeCell ref="I32:K32"/>
    <mergeCell ref="I33:K33"/>
    <mergeCell ref="B32:C32"/>
    <mergeCell ref="B33:C33"/>
    <mergeCell ref="B38:C38"/>
    <mergeCell ref="B39:C39"/>
    <mergeCell ref="B41:C41"/>
    <mergeCell ref="B42:C42"/>
    <mergeCell ref="B35:C35"/>
    <mergeCell ref="B36:C36"/>
    <mergeCell ref="H15:I15"/>
    <mergeCell ref="K15:M15"/>
    <mergeCell ref="K17:M17"/>
    <mergeCell ref="A25:C25"/>
    <mergeCell ref="B20:C20"/>
    <mergeCell ref="B23:C23"/>
    <mergeCell ref="B27:C27"/>
    <mergeCell ref="A30:F30"/>
    <mergeCell ref="E4:F4"/>
    <mergeCell ref="E11:F11"/>
    <mergeCell ref="E18:F18"/>
    <mergeCell ref="E25:F25"/>
    <mergeCell ref="E8:F8"/>
    <mergeCell ref="E22:F22"/>
    <mergeCell ref="H22:I22"/>
    <mergeCell ref="H8:I8"/>
    <mergeCell ref="A4:C4"/>
    <mergeCell ref="B2:C2"/>
    <mergeCell ref="B6:C6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2015-03-28T19:42:16Z</cp:lastPrinted>
  <dcterms:created xsi:type="dcterms:W3CDTF">2010-09-08T14:50:21Z</dcterms:created>
  <dcterms:modified xsi:type="dcterms:W3CDTF">2015-03-28T21:45:04Z</dcterms:modified>
  <cp:category/>
  <cp:version/>
  <cp:contentType/>
  <cp:contentStatus/>
</cp:coreProperties>
</file>