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tabRatio="764" activeTab="0"/>
  </bookViews>
  <sheets>
    <sheet name="Final Prize List" sheetId="1" r:id="rId1"/>
    <sheet name="Boys" sheetId="2" r:id="rId2"/>
    <sheet name="Girls" sheetId="3" r:id="rId3"/>
    <sheet name="Hdcp" sheetId="4" r:id="rId4"/>
    <sheet name="JG1" sheetId="5" r:id="rId5"/>
    <sheet name="JG2" sheetId="6" r:id="rId6"/>
    <sheet name="Boys Bracket" sheetId="7" r:id="rId7"/>
    <sheet name="Girls Bracket" sheetId="8" r:id="rId8"/>
    <sheet name="Hdcp Bracket" sheetId="9" r:id="rId9"/>
  </sheets>
  <definedNames/>
  <calcPr fullCalcOnLoad="1"/>
</workbook>
</file>

<file path=xl/sharedStrings.xml><?xml version="1.0" encoding="utf-8"?>
<sst xmlns="http://schemas.openxmlformats.org/spreadsheetml/2006/main" count="338" uniqueCount="124">
  <si>
    <t>Pos.</t>
  </si>
  <si>
    <t>Name</t>
  </si>
  <si>
    <t>Lane</t>
  </si>
  <si>
    <t>Game 1</t>
  </si>
  <si>
    <t>Game 2</t>
  </si>
  <si>
    <t>Game 3</t>
  </si>
  <si>
    <t>Game 4</t>
  </si>
  <si>
    <t>Game 5</t>
  </si>
  <si>
    <t>Game 6</t>
  </si>
  <si>
    <t>Total</t>
  </si>
  <si>
    <t>Average</t>
  </si>
  <si>
    <t>Boys Scratch</t>
  </si>
  <si>
    <t>Girls Scratch</t>
  </si>
  <si>
    <t>Handicap</t>
  </si>
  <si>
    <t>Hdcp</t>
  </si>
  <si>
    <t>Game 1 Total</t>
  </si>
  <si>
    <t>Game 2 Total</t>
  </si>
  <si>
    <t>Total After 2</t>
  </si>
  <si>
    <t>Game 3 Total</t>
  </si>
  <si>
    <t>Total After 3</t>
  </si>
  <si>
    <t>Avg</t>
  </si>
  <si>
    <t>Game 4 Total</t>
  </si>
  <si>
    <t>Total After 4</t>
  </si>
  <si>
    <t>Game 5 Total</t>
  </si>
  <si>
    <t>Total After 5</t>
  </si>
  <si>
    <t>Game 6 Total</t>
  </si>
  <si>
    <t>#1</t>
  </si>
  <si>
    <t>#8</t>
  </si>
  <si>
    <t>#4</t>
  </si>
  <si>
    <t>#5</t>
  </si>
  <si>
    <t>#3</t>
  </si>
  <si>
    <t>#6</t>
  </si>
  <si>
    <t>#2</t>
  </si>
  <si>
    <t>#7</t>
  </si>
  <si>
    <t>CHAMPION</t>
  </si>
  <si>
    <t>Round of 8</t>
  </si>
  <si>
    <t>Semfinals</t>
  </si>
  <si>
    <t>Finals</t>
  </si>
  <si>
    <t>Junior Bowlers Scholarship Tour</t>
  </si>
  <si>
    <t>Boys Scratch Division</t>
  </si>
  <si>
    <t>1st</t>
  </si>
  <si>
    <t>2nd</t>
  </si>
  <si>
    <t>3rd</t>
  </si>
  <si>
    <t>Total Scholarships Awarded</t>
  </si>
  <si>
    <t>Girls Scratch Division</t>
  </si>
  <si>
    <t>Handicap Division</t>
  </si>
  <si>
    <t>Junior Gold Qualifier</t>
  </si>
  <si>
    <t>Total Scholarships Awarded at this Tournament</t>
  </si>
  <si>
    <t>Bracket Winners</t>
  </si>
  <si>
    <t>5th</t>
  </si>
  <si>
    <t>BYE</t>
  </si>
  <si>
    <t>Lanes: 19 - 20</t>
  </si>
  <si>
    <t xml:space="preserve">Lanes: </t>
  </si>
  <si>
    <t>AMF West Lanes</t>
  </si>
  <si>
    <t>Michael Hennessy</t>
  </si>
  <si>
    <t>Matt Hibbard</t>
  </si>
  <si>
    <t>Calvin Akers</t>
  </si>
  <si>
    <t>Adam Wrycha</t>
  </si>
  <si>
    <t>Billy Hibbard</t>
  </si>
  <si>
    <t>Keith Modlinski</t>
  </si>
  <si>
    <t>Nick DeCesaro</t>
  </si>
  <si>
    <t>Jacob Mickelson</t>
  </si>
  <si>
    <t>Zach Miklautsch</t>
  </si>
  <si>
    <t>Zach Hanson</t>
  </si>
  <si>
    <t>Josh Williams</t>
  </si>
  <si>
    <t>Robert Coraggio</t>
  </si>
  <si>
    <t>Freddy Petersen</t>
  </si>
  <si>
    <t>Brandon Spencer</t>
  </si>
  <si>
    <t>Tommy Sadowski</t>
  </si>
  <si>
    <t>Brent Boho</t>
  </si>
  <si>
    <t>Brandon Biondo</t>
  </si>
  <si>
    <t>Nick Haugen</t>
  </si>
  <si>
    <t>Alex Fischer</t>
  </si>
  <si>
    <t>Dakota Vostry</t>
  </si>
  <si>
    <t>Samuel Kivimaki</t>
  </si>
  <si>
    <t>Steven Miszewski</t>
  </si>
  <si>
    <t>Spencer Draggoo</t>
  </si>
  <si>
    <t>Daniel Estevez</t>
  </si>
  <si>
    <t>Cody Schmitt</t>
  </si>
  <si>
    <t>Mitchell Ortlieb</t>
  </si>
  <si>
    <t>Payne Fakler</t>
  </si>
  <si>
    <t>Kyle Mathe</t>
  </si>
  <si>
    <t>Blake Reiger</t>
  </si>
  <si>
    <t>Ryan Wilson</t>
  </si>
  <si>
    <t>James Rogers</t>
  </si>
  <si>
    <t>Savannah Gerou</t>
  </si>
  <si>
    <t>Courtney Ermisch</t>
  </si>
  <si>
    <t>Kaitlyn Rudy</t>
  </si>
  <si>
    <t>Stefany Brinkman</t>
  </si>
  <si>
    <t>Emma Davellis</t>
  </si>
  <si>
    <t>Taylor Purgett</t>
  </si>
  <si>
    <t>Amy Hollingshead</t>
  </si>
  <si>
    <t>Jessica Purgett</t>
  </si>
  <si>
    <t>Caitlyn Moore</t>
  </si>
  <si>
    <t>Tyler Mouthey</t>
  </si>
  <si>
    <t>William Dorow</t>
  </si>
  <si>
    <t>Zander Marshall</t>
  </si>
  <si>
    <t>Shawn Price</t>
  </si>
  <si>
    <t>Makenzie Phillips</t>
  </si>
  <si>
    <t>Amber Schweiger</t>
  </si>
  <si>
    <t>Alexis Jacak</t>
  </si>
  <si>
    <t>Alex Clarksen</t>
  </si>
  <si>
    <t>Ryan Brown</t>
  </si>
  <si>
    <t>Addison Jacak</t>
  </si>
  <si>
    <t>Jennifer Zich</t>
  </si>
  <si>
    <t>Ben Blazej</t>
  </si>
  <si>
    <t>Danielle Rubach</t>
  </si>
  <si>
    <t>Rebecca Rubach</t>
  </si>
  <si>
    <t>Austin Czerwinski</t>
  </si>
  <si>
    <t>Treasa Rost</t>
  </si>
  <si>
    <t>Lauren Schmitt</t>
  </si>
  <si>
    <t>Junior Gold Girls</t>
  </si>
  <si>
    <t>Junior Gold Boys</t>
  </si>
  <si>
    <t>Lanes: 17 - 18</t>
  </si>
  <si>
    <t>Lanes: 25 - 26</t>
  </si>
  <si>
    <t>Lanes: 21 - 22</t>
  </si>
  <si>
    <t>Lanes: 23 - 24</t>
  </si>
  <si>
    <t>Lanes:  29 - 30</t>
  </si>
  <si>
    <t>Lanes:  31 - 32</t>
  </si>
  <si>
    <t>Lanes:  19 - 20</t>
  </si>
  <si>
    <t>Lanes: 27 - 28</t>
  </si>
  <si>
    <t>Total Brackets</t>
  </si>
  <si>
    <t>Matt Ryan's $300 for a 300 game</t>
  </si>
  <si>
    <t>Billy won roll off 237 - 224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</si>
</sst>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 d\,\ yyyy;@"/>
    <numFmt numFmtId="167" formatCode="&quot;$&quot;#,##0"/>
  </numFmts>
  <fonts count="16">
    <font>
      <sz val="10"/>
      <name val="Arial"/>
      <family val="0"/>
    </font>
    <font>
      <sz val="11"/>
      <name val="Bookman Old Style"/>
      <family val="1"/>
    </font>
    <font>
      <u val="single"/>
      <sz val="10"/>
      <name val="Bookman Old Style"/>
      <family val="1"/>
    </font>
    <font>
      <sz val="8"/>
      <name val="Bookman Old Style"/>
      <family val="1"/>
    </font>
    <font>
      <sz val="8"/>
      <name val="Arial"/>
      <family val="0"/>
    </font>
    <font>
      <u val="single"/>
      <sz val="8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u val="doubleAccounting"/>
      <sz val="12"/>
      <name val="Book Antiqua"/>
      <family val="1"/>
    </font>
    <font>
      <u val="single"/>
      <sz val="12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3" fontId="1" fillId="0" borderId="4" xfId="0" applyNumberFormat="1" applyFont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5" borderId="4" xfId="0" applyFont="1" applyFill="1" applyBorder="1" applyAlignment="1">
      <alignment/>
    </xf>
    <xf numFmtId="0" fontId="3" fillId="0" borderId="4" xfId="0" applyFont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43" fontId="3" fillId="0" borderId="4" xfId="0" applyNumberFormat="1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/>
    </xf>
    <xf numFmtId="6" fontId="13" fillId="0" borderId="0" xfId="0" applyNumberFormat="1" applyFont="1" applyAlignment="1">
      <alignment/>
    </xf>
    <xf numFmtId="6" fontId="15" fillId="0" borderId="0" xfId="0" applyNumberFormat="1" applyFont="1" applyAlignment="1">
      <alignment/>
    </xf>
    <xf numFmtId="6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workbookViewId="0" topLeftCell="A1">
      <selection activeCell="C9" sqref="C9:E9"/>
    </sheetView>
  </sheetViews>
  <sheetFormatPr defaultColWidth="9.140625" defaultRowHeight="12.75"/>
  <cols>
    <col min="1" max="2" width="11.7109375" style="37" customWidth="1"/>
    <col min="3" max="3" width="8.8515625" style="37" customWidth="1"/>
    <col min="4" max="5" width="11.7109375" style="37" customWidth="1"/>
    <col min="6" max="16384" width="9.140625" style="37" customWidth="1"/>
  </cols>
  <sheetData>
    <row r="1" spans="1:9" ht="18.75">
      <c r="A1" s="48" t="s">
        <v>38</v>
      </c>
      <c r="B1" s="48"/>
      <c r="C1" s="48"/>
      <c r="D1" s="48"/>
      <c r="E1" s="48"/>
      <c r="F1" s="48"/>
      <c r="G1" s="48"/>
      <c r="H1" s="49"/>
      <c r="I1" s="46"/>
    </row>
    <row r="3" spans="1:9" s="39" customFormat="1" ht="15.75">
      <c r="A3" s="50" t="s">
        <v>53</v>
      </c>
      <c r="B3" s="45"/>
      <c r="C3" s="45"/>
      <c r="D3" s="45"/>
      <c r="E3" s="45"/>
      <c r="F3" s="45"/>
      <c r="G3" s="45"/>
      <c r="H3" s="45"/>
      <c r="I3" s="46"/>
    </row>
    <row r="4" spans="1:9" s="39" customFormat="1" ht="15.75">
      <c r="A4" s="51">
        <v>41959</v>
      </c>
      <c r="B4" s="45"/>
      <c r="C4" s="45"/>
      <c r="D4" s="45"/>
      <c r="E4" s="45"/>
      <c r="F4" s="45"/>
      <c r="G4" s="45"/>
      <c r="H4" s="45"/>
      <c r="I4" s="46"/>
    </row>
    <row r="6" spans="1:7" ht="16.5">
      <c r="A6" s="38" t="s">
        <v>39</v>
      </c>
      <c r="B6" s="39"/>
      <c r="C6" s="39"/>
      <c r="D6" s="39"/>
      <c r="E6" s="39"/>
      <c r="F6" s="40"/>
      <c r="G6" s="39"/>
    </row>
    <row r="7" spans="2:6" ht="15.75">
      <c r="B7" s="39" t="s">
        <v>40</v>
      </c>
      <c r="C7" s="45" t="s">
        <v>73</v>
      </c>
      <c r="D7" s="45"/>
      <c r="E7" s="45"/>
      <c r="F7" s="41">
        <v>255</v>
      </c>
    </row>
    <row r="8" spans="2:6" ht="15.75">
      <c r="B8" s="39" t="s">
        <v>41</v>
      </c>
      <c r="C8" s="45" t="s">
        <v>58</v>
      </c>
      <c r="D8" s="45"/>
      <c r="E8" s="45"/>
      <c r="F8" s="41">
        <v>125</v>
      </c>
    </row>
    <row r="9" spans="2:6" ht="15.75">
      <c r="B9" s="39" t="s">
        <v>42</v>
      </c>
      <c r="C9" s="45" t="s">
        <v>69</v>
      </c>
      <c r="D9" s="45"/>
      <c r="E9" s="45"/>
      <c r="F9" s="41">
        <v>90</v>
      </c>
    </row>
    <row r="10" spans="2:6" ht="15.75">
      <c r="B10" s="39" t="s">
        <v>42</v>
      </c>
      <c r="C10" s="45" t="s">
        <v>78</v>
      </c>
      <c r="D10" s="45"/>
      <c r="E10" s="45"/>
      <c r="F10" s="41">
        <v>90</v>
      </c>
    </row>
    <row r="11" spans="2:6" ht="15.75">
      <c r="B11" s="39" t="s">
        <v>49</v>
      </c>
      <c r="C11" s="45" t="s">
        <v>70</v>
      </c>
      <c r="D11" s="45"/>
      <c r="E11" s="45"/>
      <c r="F11" s="41">
        <v>50</v>
      </c>
    </row>
    <row r="12" spans="2:6" ht="15.75">
      <c r="B12" s="39" t="s">
        <v>49</v>
      </c>
      <c r="C12" s="45" t="s">
        <v>76</v>
      </c>
      <c r="D12" s="45"/>
      <c r="E12" s="45"/>
      <c r="F12" s="41">
        <v>50</v>
      </c>
    </row>
    <row r="13" spans="2:6" ht="15.75">
      <c r="B13" s="39" t="s">
        <v>49</v>
      </c>
      <c r="C13" s="45" t="s">
        <v>56</v>
      </c>
      <c r="D13" s="45"/>
      <c r="E13" s="45"/>
      <c r="F13" s="41">
        <v>50</v>
      </c>
    </row>
    <row r="14" spans="2:6" ht="15.75">
      <c r="B14" s="39" t="s">
        <v>49</v>
      </c>
      <c r="C14" s="45" t="s">
        <v>72</v>
      </c>
      <c r="D14" s="45"/>
      <c r="E14" s="45"/>
      <c r="F14" s="41">
        <v>50</v>
      </c>
    </row>
    <row r="16" spans="2:6" ht="15.75">
      <c r="B16" s="39" t="s">
        <v>43</v>
      </c>
      <c r="F16" s="42">
        <f>SUM(F7:F14)</f>
        <v>760</v>
      </c>
    </row>
    <row r="18" spans="1:6" ht="16.5">
      <c r="A18" s="38" t="s">
        <v>44</v>
      </c>
      <c r="B18" s="39"/>
      <c r="C18" s="39"/>
      <c r="D18" s="39"/>
      <c r="E18" s="39"/>
      <c r="F18" s="40"/>
    </row>
    <row r="19" spans="2:6" ht="15.75">
      <c r="B19" s="39" t="s">
        <v>40</v>
      </c>
      <c r="C19" s="45" t="s">
        <v>87</v>
      </c>
      <c r="D19" s="45"/>
      <c r="E19" s="45"/>
      <c r="F19" s="41">
        <v>105</v>
      </c>
    </row>
    <row r="20" spans="2:6" ht="15.75">
      <c r="B20" s="39" t="s">
        <v>41</v>
      </c>
      <c r="C20" s="45" t="s">
        <v>90</v>
      </c>
      <c r="D20" s="45"/>
      <c r="E20" s="45"/>
      <c r="F20" s="41">
        <v>70</v>
      </c>
    </row>
    <row r="21" spans="2:6" ht="15.75">
      <c r="B21" s="39" t="s">
        <v>42</v>
      </c>
      <c r="C21" s="45" t="s">
        <v>85</v>
      </c>
      <c r="D21" s="45"/>
      <c r="E21" s="45"/>
      <c r="F21" s="41">
        <v>40</v>
      </c>
    </row>
    <row r="22" spans="2:6" ht="15.75">
      <c r="B22" s="39" t="s">
        <v>42</v>
      </c>
      <c r="C22" s="45" t="s">
        <v>93</v>
      </c>
      <c r="D22" s="45"/>
      <c r="E22" s="45"/>
      <c r="F22" s="41">
        <v>40</v>
      </c>
    </row>
    <row r="24" spans="2:6" ht="15.75">
      <c r="B24" s="39" t="s">
        <v>43</v>
      </c>
      <c r="F24" s="42">
        <f>SUM(F19:F22)</f>
        <v>255</v>
      </c>
    </row>
    <row r="25" spans="1:6" ht="15.75">
      <c r="A25" s="39"/>
      <c r="B25" s="39"/>
      <c r="C25" s="39"/>
      <c r="D25" s="39"/>
      <c r="E25" s="39"/>
      <c r="F25" s="39"/>
    </row>
    <row r="26" spans="1:6" ht="16.5">
      <c r="A26" s="38" t="s">
        <v>45</v>
      </c>
      <c r="B26" s="39"/>
      <c r="C26" s="39"/>
      <c r="D26" s="39"/>
      <c r="E26" s="39"/>
      <c r="F26" s="41"/>
    </row>
    <row r="27" spans="1:6" ht="15.75">
      <c r="A27" s="39"/>
      <c r="B27" s="39" t="s">
        <v>40</v>
      </c>
      <c r="C27" s="45" t="s">
        <v>95</v>
      </c>
      <c r="D27" s="45"/>
      <c r="E27" s="45"/>
      <c r="F27" s="41">
        <v>125</v>
      </c>
    </row>
    <row r="28" spans="1:6" ht="15.75">
      <c r="A28" s="39"/>
      <c r="B28" s="39" t="s">
        <v>41</v>
      </c>
      <c r="C28" s="45" t="s">
        <v>109</v>
      </c>
      <c r="D28" s="45"/>
      <c r="E28" s="45"/>
      <c r="F28" s="41">
        <v>95</v>
      </c>
    </row>
    <row r="29" spans="1:6" ht="15.75">
      <c r="A29" s="39"/>
      <c r="B29" s="39" t="s">
        <v>42</v>
      </c>
      <c r="C29" s="45" t="s">
        <v>105</v>
      </c>
      <c r="D29" s="45"/>
      <c r="E29" s="45"/>
      <c r="F29" s="41">
        <v>65</v>
      </c>
    </row>
    <row r="30" spans="1:6" ht="15.75">
      <c r="A30" s="39"/>
      <c r="B30" s="39" t="s">
        <v>42</v>
      </c>
      <c r="C30" s="45" t="s">
        <v>94</v>
      </c>
      <c r="D30" s="45"/>
      <c r="E30" s="45"/>
      <c r="F30" s="41">
        <v>65</v>
      </c>
    </row>
    <row r="31" spans="1:6" ht="15.75">
      <c r="A31" s="39"/>
      <c r="B31" s="39" t="s">
        <v>49</v>
      </c>
      <c r="C31" s="45" t="s">
        <v>108</v>
      </c>
      <c r="D31" s="45"/>
      <c r="E31" s="45"/>
      <c r="F31" s="41">
        <v>45</v>
      </c>
    </row>
    <row r="32" spans="1:6" ht="15.75">
      <c r="A32" s="39"/>
      <c r="B32" s="39" t="s">
        <v>49</v>
      </c>
      <c r="C32" s="45" t="s">
        <v>97</v>
      </c>
      <c r="D32" s="45"/>
      <c r="E32" s="45"/>
      <c r="F32" s="41">
        <v>45</v>
      </c>
    </row>
    <row r="33" spans="1:6" ht="15.75">
      <c r="A33" s="39"/>
      <c r="B33" s="39"/>
      <c r="C33" s="39"/>
      <c r="D33" s="39"/>
      <c r="E33" s="39"/>
      <c r="F33" s="39"/>
    </row>
    <row r="34" spans="1:6" ht="15.75">
      <c r="A34" s="39"/>
      <c r="B34" s="39" t="s">
        <v>43</v>
      </c>
      <c r="C34" s="39"/>
      <c r="D34" s="39"/>
      <c r="E34" s="39"/>
      <c r="F34" s="42">
        <f>SUM(F27:F33)</f>
        <v>440</v>
      </c>
    </row>
    <row r="35" spans="1:6" ht="15.75">
      <c r="A35" s="39"/>
      <c r="B35" s="39"/>
      <c r="C35" s="39"/>
      <c r="D35" s="39"/>
      <c r="E35" s="39"/>
      <c r="F35" s="39"/>
    </row>
    <row r="36" spans="1:6" ht="15.75">
      <c r="A36" s="39"/>
      <c r="B36" s="39"/>
      <c r="C36" s="39"/>
      <c r="D36" s="39"/>
      <c r="E36" s="39"/>
      <c r="F36" s="39"/>
    </row>
    <row r="37" spans="1:6" ht="16.5">
      <c r="A37" s="38" t="s">
        <v>46</v>
      </c>
      <c r="B37" s="39"/>
      <c r="C37" s="39"/>
      <c r="D37" s="39"/>
      <c r="E37" s="39"/>
      <c r="F37" s="39"/>
    </row>
    <row r="38" spans="1:6" ht="15.75">
      <c r="A38" s="39"/>
      <c r="B38" s="45" t="s">
        <v>54</v>
      </c>
      <c r="C38" s="45"/>
      <c r="D38" s="45"/>
      <c r="E38" s="45"/>
      <c r="F38" s="39"/>
    </row>
    <row r="39" spans="1:6" ht="15.75">
      <c r="A39" s="39"/>
      <c r="B39" s="45" t="s">
        <v>87</v>
      </c>
      <c r="C39" s="45"/>
      <c r="D39" s="45"/>
      <c r="E39" s="45"/>
      <c r="F39" s="39"/>
    </row>
    <row r="40" spans="1:6" ht="15.75">
      <c r="A40" s="39"/>
      <c r="B40" s="45" t="s">
        <v>64</v>
      </c>
      <c r="C40" s="45"/>
      <c r="D40" s="45"/>
      <c r="E40" s="45"/>
      <c r="F40" s="39"/>
    </row>
    <row r="41" spans="2:6" ht="15.75">
      <c r="B41" s="45" t="s">
        <v>91</v>
      </c>
      <c r="C41" s="45"/>
      <c r="D41" s="45"/>
      <c r="E41" s="45"/>
      <c r="F41" s="39"/>
    </row>
    <row r="42" spans="1:6" ht="15.75">
      <c r="A42" s="39"/>
      <c r="B42" s="39"/>
      <c r="C42" s="39"/>
      <c r="D42" s="39"/>
      <c r="E42" s="39"/>
      <c r="F42" s="39"/>
    </row>
    <row r="43" spans="1:6" ht="16.5">
      <c r="A43" s="38" t="s">
        <v>122</v>
      </c>
      <c r="B43" s="39"/>
      <c r="C43" s="39"/>
      <c r="D43" s="39"/>
      <c r="E43" s="39"/>
      <c r="F43" s="39"/>
    </row>
    <row r="44" spans="1:6" ht="15.75">
      <c r="A44" s="39"/>
      <c r="B44" s="39" t="s">
        <v>70</v>
      </c>
      <c r="C44" s="39"/>
      <c r="D44" s="39"/>
      <c r="E44" s="39"/>
      <c r="F44" s="41">
        <v>300</v>
      </c>
    </row>
    <row r="45" spans="1:6" ht="15.75">
      <c r="A45" s="39"/>
      <c r="B45" s="39"/>
      <c r="C45" s="39"/>
      <c r="D45" s="39"/>
      <c r="E45" s="39"/>
      <c r="F45" s="39"/>
    </row>
    <row r="46" spans="1:4" s="39" customFormat="1" ht="16.5">
      <c r="A46" s="38" t="s">
        <v>48</v>
      </c>
      <c r="D46" s="38"/>
    </row>
    <row r="47" spans="1:6" s="39" customFormat="1" ht="15.75">
      <c r="A47" s="45" t="s">
        <v>70</v>
      </c>
      <c r="B47" s="46"/>
      <c r="C47" s="44">
        <v>75</v>
      </c>
      <c r="D47" s="45" t="s">
        <v>75</v>
      </c>
      <c r="E47" s="45"/>
      <c r="F47" s="39">
        <v>10</v>
      </c>
    </row>
    <row r="48" spans="1:6" s="39" customFormat="1" ht="15.75">
      <c r="A48" s="45" t="s">
        <v>105</v>
      </c>
      <c r="B48" s="46"/>
      <c r="C48" s="44">
        <v>60</v>
      </c>
      <c r="D48" s="45" t="s">
        <v>82</v>
      </c>
      <c r="E48" s="45"/>
      <c r="F48" s="39">
        <v>30</v>
      </c>
    </row>
    <row r="49" spans="1:6" s="39" customFormat="1" ht="15.75">
      <c r="A49" s="45" t="s">
        <v>69</v>
      </c>
      <c r="B49" s="46"/>
      <c r="C49" s="44">
        <v>10</v>
      </c>
      <c r="D49" s="45" t="s">
        <v>68</v>
      </c>
      <c r="E49" s="45"/>
      <c r="F49" s="39">
        <v>10</v>
      </c>
    </row>
    <row r="50" spans="1:6" s="39" customFormat="1" ht="15.75">
      <c r="A50" s="45" t="s">
        <v>88</v>
      </c>
      <c r="B50" s="47"/>
      <c r="C50" s="44">
        <v>30</v>
      </c>
      <c r="D50" s="45" t="s">
        <v>73</v>
      </c>
      <c r="E50" s="45"/>
      <c r="F50" s="39">
        <v>45</v>
      </c>
    </row>
    <row r="51" spans="1:6" s="39" customFormat="1" ht="15.75">
      <c r="A51" s="45" t="s">
        <v>86</v>
      </c>
      <c r="B51" s="47"/>
      <c r="C51" s="44">
        <v>10</v>
      </c>
      <c r="D51" s="45" t="s">
        <v>83</v>
      </c>
      <c r="E51" s="45"/>
      <c r="F51" s="39">
        <v>10</v>
      </c>
    </row>
    <row r="52" spans="1:6" s="39" customFormat="1" ht="15.75">
      <c r="A52" s="45" t="s">
        <v>85</v>
      </c>
      <c r="B52" s="46"/>
      <c r="C52" s="44">
        <v>10</v>
      </c>
      <c r="D52" s="45" t="s">
        <v>121</v>
      </c>
      <c r="E52" s="45"/>
      <c r="F52" s="39">
        <v>300</v>
      </c>
    </row>
    <row r="53" spans="1:5" s="39" customFormat="1" ht="15.75">
      <c r="A53" s="45"/>
      <c r="B53" s="46"/>
      <c r="C53" s="44"/>
      <c r="D53" s="45"/>
      <c r="E53" s="45"/>
    </row>
    <row r="54" s="39" customFormat="1" ht="15.75"/>
    <row r="55" spans="1:6" ht="18">
      <c r="A55" s="38" t="s">
        <v>47</v>
      </c>
      <c r="F55" s="43">
        <f>F34+F24+F16+F44+F52</f>
        <v>2055</v>
      </c>
    </row>
  </sheetData>
  <mergeCells count="39">
    <mergeCell ref="A51:B51"/>
    <mergeCell ref="A1:I1"/>
    <mergeCell ref="A3:I3"/>
    <mergeCell ref="A4:I4"/>
    <mergeCell ref="C7:E7"/>
    <mergeCell ref="C13:E13"/>
    <mergeCell ref="C14:E14"/>
    <mergeCell ref="C19:E19"/>
    <mergeCell ref="A52:B52"/>
    <mergeCell ref="A53:B53"/>
    <mergeCell ref="C27:E27"/>
    <mergeCell ref="C31:E31"/>
    <mergeCell ref="C32:E32"/>
    <mergeCell ref="B38:E38"/>
    <mergeCell ref="C28:E28"/>
    <mergeCell ref="C29:E29"/>
    <mergeCell ref="C30:E30"/>
    <mergeCell ref="B41:E41"/>
    <mergeCell ref="A47:B47"/>
    <mergeCell ref="A48:B48"/>
    <mergeCell ref="A49:B49"/>
    <mergeCell ref="A50:B50"/>
    <mergeCell ref="C12:E12"/>
    <mergeCell ref="C20:E20"/>
    <mergeCell ref="C21:E21"/>
    <mergeCell ref="D47:E47"/>
    <mergeCell ref="C22:E22"/>
    <mergeCell ref="B39:E39"/>
    <mergeCell ref="B40:E40"/>
    <mergeCell ref="C8:E8"/>
    <mergeCell ref="C9:E9"/>
    <mergeCell ref="C10:E10"/>
    <mergeCell ref="C11:E11"/>
    <mergeCell ref="D51:E51"/>
    <mergeCell ref="D52:E52"/>
    <mergeCell ref="D53:E53"/>
    <mergeCell ref="D48:E48"/>
    <mergeCell ref="D49:E49"/>
    <mergeCell ref="D50:E50"/>
  </mergeCells>
  <printOptions horizontalCentered="1"/>
  <pageMargins left="0.75" right="0.75" top="1" bottom="1" header="0.5" footer="0.5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showZeros="0" workbookViewId="0" topLeftCell="A30">
      <selection activeCell="B40" sqref="B40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6384" width="9.140625" style="2" customWidth="1"/>
  </cols>
  <sheetData>
    <row r="1" spans="1:11" ht="15">
      <c r="A1" s="52" t="s">
        <v>11</v>
      </c>
      <c r="B1" s="46"/>
      <c r="D1" s="53"/>
      <c r="E1" s="46"/>
      <c r="F1" s="46"/>
      <c r="G1" s="46"/>
      <c r="H1" s="46"/>
      <c r="I1" s="46"/>
      <c r="J1" s="54"/>
      <c r="K1" s="54"/>
    </row>
    <row r="2" ht="15.75" thickBot="1"/>
    <row r="3" spans="1:11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</row>
    <row r="4" spans="1:11" ht="15">
      <c r="A4" s="9">
        <v>1</v>
      </c>
      <c r="B4" s="7" t="s">
        <v>70</v>
      </c>
      <c r="C4" s="8">
        <v>25</v>
      </c>
      <c r="D4" s="9">
        <v>219</v>
      </c>
      <c r="E4" s="9">
        <v>235</v>
      </c>
      <c r="F4" s="9">
        <v>186</v>
      </c>
      <c r="G4" s="9">
        <v>225</v>
      </c>
      <c r="H4" s="9">
        <v>300</v>
      </c>
      <c r="I4" s="9">
        <v>264</v>
      </c>
      <c r="J4" s="10">
        <f aca="true" t="shared" si="0" ref="J4:J31">SUM(D4:I4)</f>
        <v>1429</v>
      </c>
      <c r="K4" s="11">
        <f>AVERAGE(D4:I4)</f>
        <v>238.16666666666666</v>
      </c>
    </row>
    <row r="5" spans="1:11" ht="15">
      <c r="A5" s="9">
        <v>2</v>
      </c>
      <c r="B5" s="7" t="s">
        <v>73</v>
      </c>
      <c r="C5" s="8">
        <v>27</v>
      </c>
      <c r="D5" s="9">
        <v>247</v>
      </c>
      <c r="E5" s="9">
        <v>246</v>
      </c>
      <c r="F5" s="9">
        <v>233</v>
      </c>
      <c r="G5" s="9">
        <v>222</v>
      </c>
      <c r="H5" s="9">
        <v>178</v>
      </c>
      <c r="I5" s="9">
        <v>222</v>
      </c>
      <c r="J5" s="10">
        <f t="shared" si="0"/>
        <v>1348</v>
      </c>
      <c r="K5" s="11">
        <f aca="true" t="shared" si="1" ref="K5:K23">AVERAGE(D5:I5)</f>
        <v>224.66666666666666</v>
      </c>
    </row>
    <row r="6" spans="1:11" ht="15">
      <c r="A6" s="9">
        <v>3</v>
      </c>
      <c r="B6" s="7" t="s">
        <v>72</v>
      </c>
      <c r="C6" s="8">
        <v>26</v>
      </c>
      <c r="D6" s="9">
        <v>245</v>
      </c>
      <c r="E6" s="9">
        <v>236</v>
      </c>
      <c r="F6" s="9">
        <v>244</v>
      </c>
      <c r="G6" s="9">
        <v>208</v>
      </c>
      <c r="H6" s="9">
        <v>179</v>
      </c>
      <c r="I6" s="9">
        <v>225</v>
      </c>
      <c r="J6" s="10">
        <f t="shared" si="0"/>
        <v>1337</v>
      </c>
      <c r="K6" s="11">
        <f t="shared" si="1"/>
        <v>222.83333333333334</v>
      </c>
    </row>
    <row r="7" spans="1:11" ht="15">
      <c r="A7" s="9">
        <v>4</v>
      </c>
      <c r="B7" s="7" t="s">
        <v>58</v>
      </c>
      <c r="C7" s="8">
        <v>18</v>
      </c>
      <c r="D7" s="9">
        <v>235</v>
      </c>
      <c r="E7" s="9">
        <v>186</v>
      </c>
      <c r="F7" s="9">
        <v>222</v>
      </c>
      <c r="G7" s="9">
        <v>200</v>
      </c>
      <c r="H7" s="9">
        <v>248</v>
      </c>
      <c r="I7" s="9">
        <v>244</v>
      </c>
      <c r="J7" s="10">
        <f t="shared" si="0"/>
        <v>1335</v>
      </c>
      <c r="K7" s="11">
        <f t="shared" si="1"/>
        <v>222.5</v>
      </c>
    </row>
    <row r="8" spans="1:11" ht="15">
      <c r="A8" s="9">
        <v>5</v>
      </c>
      <c r="B8" s="7" t="s">
        <v>56</v>
      </c>
      <c r="C8" s="8">
        <v>16</v>
      </c>
      <c r="D8" s="9">
        <v>195</v>
      </c>
      <c r="E8" s="9">
        <v>237</v>
      </c>
      <c r="F8" s="9">
        <v>188</v>
      </c>
      <c r="G8" s="9">
        <v>239</v>
      </c>
      <c r="H8" s="9">
        <v>255</v>
      </c>
      <c r="I8" s="9">
        <v>216</v>
      </c>
      <c r="J8" s="10">
        <f t="shared" si="0"/>
        <v>1330</v>
      </c>
      <c r="K8" s="11">
        <f t="shared" si="1"/>
        <v>221.66666666666666</v>
      </c>
    </row>
    <row r="9" spans="1:11" ht="15">
      <c r="A9" s="9">
        <v>6</v>
      </c>
      <c r="B9" s="7" t="s">
        <v>78</v>
      </c>
      <c r="C9" s="8">
        <v>30</v>
      </c>
      <c r="D9" s="9">
        <v>241</v>
      </c>
      <c r="E9" s="9">
        <v>219</v>
      </c>
      <c r="F9" s="9">
        <v>216</v>
      </c>
      <c r="G9" s="9">
        <v>207</v>
      </c>
      <c r="H9" s="9">
        <v>244</v>
      </c>
      <c r="I9" s="9">
        <v>201</v>
      </c>
      <c r="J9" s="10">
        <f>SUM(D9:I9)</f>
        <v>1328</v>
      </c>
      <c r="K9" s="11">
        <f t="shared" si="1"/>
        <v>221.33333333333334</v>
      </c>
    </row>
    <row r="10" spans="1:11" ht="15">
      <c r="A10" s="9">
        <v>7</v>
      </c>
      <c r="B10" s="7" t="s">
        <v>76</v>
      </c>
      <c r="C10" s="8">
        <v>29</v>
      </c>
      <c r="D10" s="9">
        <v>193</v>
      </c>
      <c r="E10" s="9">
        <v>236</v>
      </c>
      <c r="F10" s="9">
        <v>279</v>
      </c>
      <c r="G10" s="9">
        <v>236</v>
      </c>
      <c r="H10" s="9">
        <v>187</v>
      </c>
      <c r="I10" s="9">
        <v>193</v>
      </c>
      <c r="J10" s="10">
        <f>SUM(D10:I10)</f>
        <v>1324</v>
      </c>
      <c r="K10" s="11">
        <f t="shared" si="1"/>
        <v>220.66666666666666</v>
      </c>
    </row>
    <row r="11" spans="1:11" ht="15">
      <c r="A11" s="9">
        <v>8</v>
      </c>
      <c r="B11" s="7" t="s">
        <v>69</v>
      </c>
      <c r="C11" s="8">
        <v>24</v>
      </c>
      <c r="D11" s="9">
        <v>235</v>
      </c>
      <c r="E11" s="9">
        <v>267</v>
      </c>
      <c r="F11" s="9">
        <v>224</v>
      </c>
      <c r="G11" s="9">
        <v>212</v>
      </c>
      <c r="H11" s="9">
        <v>164</v>
      </c>
      <c r="I11" s="9">
        <v>203</v>
      </c>
      <c r="J11" s="10">
        <f t="shared" si="0"/>
        <v>1305</v>
      </c>
      <c r="K11" s="11">
        <f t="shared" si="1"/>
        <v>217.5</v>
      </c>
    </row>
    <row r="12" spans="1:11" ht="15">
      <c r="A12" s="9">
        <v>9</v>
      </c>
      <c r="B12" s="7" t="s">
        <v>79</v>
      </c>
      <c r="C12" s="8">
        <v>30</v>
      </c>
      <c r="D12" s="9">
        <v>188</v>
      </c>
      <c r="E12" s="9">
        <v>216</v>
      </c>
      <c r="F12" s="9">
        <v>233</v>
      </c>
      <c r="G12" s="9">
        <v>225</v>
      </c>
      <c r="H12" s="9">
        <v>225</v>
      </c>
      <c r="I12" s="9">
        <v>211</v>
      </c>
      <c r="J12" s="10">
        <f t="shared" si="0"/>
        <v>1298</v>
      </c>
      <c r="K12" s="11">
        <f t="shared" si="1"/>
        <v>216.33333333333334</v>
      </c>
    </row>
    <row r="13" spans="1:11" ht="15">
      <c r="A13" s="9">
        <v>10</v>
      </c>
      <c r="B13" s="7" t="s">
        <v>68</v>
      </c>
      <c r="C13" s="8">
        <v>24</v>
      </c>
      <c r="D13" s="9">
        <v>172</v>
      </c>
      <c r="E13" s="9">
        <v>213</v>
      </c>
      <c r="F13" s="9">
        <v>194</v>
      </c>
      <c r="G13" s="9">
        <v>248</v>
      </c>
      <c r="H13" s="9">
        <v>203</v>
      </c>
      <c r="I13" s="9">
        <v>267</v>
      </c>
      <c r="J13" s="10">
        <f t="shared" si="0"/>
        <v>1297</v>
      </c>
      <c r="K13" s="11">
        <f t="shared" si="1"/>
        <v>216.16666666666666</v>
      </c>
    </row>
    <row r="14" spans="1:11" ht="15">
      <c r="A14" s="9">
        <v>11</v>
      </c>
      <c r="B14" s="7" t="s">
        <v>75</v>
      </c>
      <c r="C14" s="8">
        <v>28</v>
      </c>
      <c r="D14" s="9">
        <v>256</v>
      </c>
      <c r="E14" s="9">
        <v>164</v>
      </c>
      <c r="F14" s="9">
        <v>202</v>
      </c>
      <c r="G14" s="9">
        <v>225</v>
      </c>
      <c r="H14" s="9">
        <v>236</v>
      </c>
      <c r="I14" s="9">
        <v>200</v>
      </c>
      <c r="J14" s="10">
        <f t="shared" si="0"/>
        <v>1283</v>
      </c>
      <c r="K14" s="11">
        <f t="shared" si="1"/>
        <v>213.83333333333334</v>
      </c>
    </row>
    <row r="15" spans="1:11" ht="15">
      <c r="A15" s="9">
        <v>12</v>
      </c>
      <c r="B15" s="7" t="s">
        <v>64</v>
      </c>
      <c r="C15" s="8">
        <v>21</v>
      </c>
      <c r="D15" s="9">
        <v>201</v>
      </c>
      <c r="E15" s="9">
        <v>203</v>
      </c>
      <c r="F15" s="9">
        <v>222</v>
      </c>
      <c r="G15" s="9">
        <v>181</v>
      </c>
      <c r="H15" s="9">
        <v>235</v>
      </c>
      <c r="I15" s="9">
        <v>231</v>
      </c>
      <c r="J15" s="10">
        <f t="shared" si="0"/>
        <v>1273</v>
      </c>
      <c r="K15" s="11">
        <f t="shared" si="1"/>
        <v>212.16666666666666</v>
      </c>
    </row>
    <row r="16" spans="1:11" ht="15">
      <c r="A16" s="9">
        <v>13</v>
      </c>
      <c r="B16" s="7" t="s">
        <v>67</v>
      </c>
      <c r="C16" s="8">
        <v>23</v>
      </c>
      <c r="D16" s="9">
        <v>243</v>
      </c>
      <c r="E16" s="9">
        <v>194</v>
      </c>
      <c r="F16" s="9">
        <v>215</v>
      </c>
      <c r="G16" s="9">
        <v>168</v>
      </c>
      <c r="H16" s="9">
        <v>258</v>
      </c>
      <c r="I16" s="9">
        <v>186</v>
      </c>
      <c r="J16" s="10">
        <f t="shared" si="0"/>
        <v>1264</v>
      </c>
      <c r="K16" s="11">
        <f t="shared" si="1"/>
        <v>210.66666666666666</v>
      </c>
    </row>
    <row r="17" spans="1:11" ht="15">
      <c r="A17" s="9">
        <v>14</v>
      </c>
      <c r="B17" s="7" t="s">
        <v>55</v>
      </c>
      <c r="C17" s="8">
        <v>15</v>
      </c>
      <c r="D17" s="9">
        <v>165</v>
      </c>
      <c r="E17" s="9">
        <v>241</v>
      </c>
      <c r="F17" s="9">
        <v>200</v>
      </c>
      <c r="G17" s="9">
        <v>189</v>
      </c>
      <c r="H17" s="9">
        <v>199</v>
      </c>
      <c r="I17" s="9">
        <v>269</v>
      </c>
      <c r="J17" s="10">
        <f>SUM(D17:I17)</f>
        <v>1263</v>
      </c>
      <c r="K17" s="11">
        <f t="shared" si="1"/>
        <v>210.5</v>
      </c>
    </row>
    <row r="18" spans="1:11" ht="15">
      <c r="A18" s="9">
        <v>15</v>
      </c>
      <c r="B18" s="7" t="s">
        <v>66</v>
      </c>
      <c r="C18" s="8">
        <v>23</v>
      </c>
      <c r="D18" s="9">
        <v>200</v>
      </c>
      <c r="E18" s="9">
        <v>222</v>
      </c>
      <c r="F18" s="9">
        <v>223</v>
      </c>
      <c r="G18" s="9">
        <v>202</v>
      </c>
      <c r="H18" s="9">
        <v>207</v>
      </c>
      <c r="I18" s="9">
        <v>205</v>
      </c>
      <c r="J18" s="10">
        <f t="shared" si="0"/>
        <v>1259</v>
      </c>
      <c r="K18" s="11">
        <f t="shared" si="1"/>
        <v>209.83333333333334</v>
      </c>
    </row>
    <row r="19" spans="1:11" ht="15">
      <c r="A19" s="9">
        <v>16</v>
      </c>
      <c r="B19" s="7" t="s">
        <v>71</v>
      </c>
      <c r="C19" s="8">
        <v>25</v>
      </c>
      <c r="D19" s="9">
        <v>232</v>
      </c>
      <c r="E19" s="9">
        <v>200</v>
      </c>
      <c r="F19" s="9">
        <v>246</v>
      </c>
      <c r="G19" s="9">
        <v>189</v>
      </c>
      <c r="H19" s="9">
        <v>208</v>
      </c>
      <c r="I19" s="9">
        <v>184</v>
      </c>
      <c r="J19" s="10">
        <f t="shared" si="0"/>
        <v>1259</v>
      </c>
      <c r="K19" s="11">
        <f t="shared" si="1"/>
        <v>209.83333333333334</v>
      </c>
    </row>
    <row r="20" spans="1:11" ht="15">
      <c r="A20" s="9">
        <v>17</v>
      </c>
      <c r="B20" s="7" t="s">
        <v>54</v>
      </c>
      <c r="C20" s="8">
        <v>15</v>
      </c>
      <c r="D20" s="9">
        <v>218</v>
      </c>
      <c r="E20" s="9">
        <v>176</v>
      </c>
      <c r="F20" s="9">
        <v>256</v>
      </c>
      <c r="G20" s="9">
        <v>241</v>
      </c>
      <c r="H20" s="9">
        <v>188</v>
      </c>
      <c r="I20" s="9">
        <v>177</v>
      </c>
      <c r="J20" s="10">
        <f>SUM(D20:I20)</f>
        <v>1256</v>
      </c>
      <c r="K20" s="11">
        <f t="shared" si="1"/>
        <v>209.33333333333334</v>
      </c>
    </row>
    <row r="21" spans="1:11" ht="15">
      <c r="A21" s="9">
        <v>18</v>
      </c>
      <c r="B21" s="7" t="s">
        <v>59</v>
      </c>
      <c r="C21" s="8">
        <v>18</v>
      </c>
      <c r="D21" s="9">
        <v>210</v>
      </c>
      <c r="E21" s="9">
        <v>186</v>
      </c>
      <c r="F21" s="9">
        <v>189</v>
      </c>
      <c r="G21" s="9">
        <v>187</v>
      </c>
      <c r="H21" s="9">
        <v>259</v>
      </c>
      <c r="I21" s="9">
        <v>211</v>
      </c>
      <c r="J21" s="10">
        <f t="shared" si="0"/>
        <v>1242</v>
      </c>
      <c r="K21" s="11">
        <f t="shared" si="1"/>
        <v>207</v>
      </c>
    </row>
    <row r="22" spans="1:11" ht="15">
      <c r="A22" s="9">
        <v>19</v>
      </c>
      <c r="B22" s="7" t="s">
        <v>82</v>
      </c>
      <c r="C22" s="8">
        <v>33</v>
      </c>
      <c r="D22" s="9">
        <v>231</v>
      </c>
      <c r="E22" s="9">
        <v>189</v>
      </c>
      <c r="F22" s="9">
        <v>224</v>
      </c>
      <c r="G22" s="9">
        <v>236</v>
      </c>
      <c r="H22" s="9">
        <v>197</v>
      </c>
      <c r="I22" s="9">
        <v>161</v>
      </c>
      <c r="J22" s="10">
        <f>SUM(D22:I22)</f>
        <v>1238</v>
      </c>
      <c r="K22" s="11">
        <f t="shared" si="1"/>
        <v>206.33333333333334</v>
      </c>
    </row>
    <row r="23" spans="1:11" ht="15">
      <c r="A23" s="9">
        <v>20</v>
      </c>
      <c r="B23" s="7" t="s">
        <v>57</v>
      </c>
      <c r="C23" s="8">
        <v>17</v>
      </c>
      <c r="D23" s="9">
        <v>227</v>
      </c>
      <c r="E23" s="9">
        <v>190</v>
      </c>
      <c r="F23" s="9">
        <v>192</v>
      </c>
      <c r="G23" s="9">
        <v>192</v>
      </c>
      <c r="H23" s="9">
        <v>208</v>
      </c>
      <c r="I23" s="9">
        <v>211</v>
      </c>
      <c r="J23" s="10">
        <f t="shared" si="0"/>
        <v>1220</v>
      </c>
      <c r="K23" s="11">
        <f t="shared" si="1"/>
        <v>203.33333333333334</v>
      </c>
    </row>
    <row r="24" spans="1:11" ht="15">
      <c r="A24" s="9">
        <v>21</v>
      </c>
      <c r="B24" s="7" t="s">
        <v>74</v>
      </c>
      <c r="C24" s="8">
        <v>27</v>
      </c>
      <c r="D24" s="9">
        <v>207</v>
      </c>
      <c r="E24" s="9">
        <v>212</v>
      </c>
      <c r="F24" s="9">
        <v>189</v>
      </c>
      <c r="G24" s="9">
        <v>191</v>
      </c>
      <c r="H24" s="9">
        <v>215</v>
      </c>
      <c r="I24" s="9">
        <v>203</v>
      </c>
      <c r="J24" s="10">
        <f t="shared" si="0"/>
        <v>1217</v>
      </c>
      <c r="K24" s="11">
        <f>AVERAGE(D24:I24)</f>
        <v>202.83333333333334</v>
      </c>
    </row>
    <row r="25" spans="1:11" ht="15">
      <c r="A25" s="9">
        <v>22</v>
      </c>
      <c r="B25" s="7" t="s">
        <v>65</v>
      </c>
      <c r="C25" s="8">
        <v>22</v>
      </c>
      <c r="D25" s="9">
        <v>130</v>
      </c>
      <c r="E25" s="9">
        <v>257</v>
      </c>
      <c r="F25" s="9">
        <v>201</v>
      </c>
      <c r="G25" s="9">
        <v>253</v>
      </c>
      <c r="H25" s="9">
        <v>176</v>
      </c>
      <c r="I25" s="9">
        <v>197</v>
      </c>
      <c r="J25" s="10">
        <f t="shared" si="0"/>
        <v>1214</v>
      </c>
      <c r="K25" s="11">
        <f>AVERAGE(D25:I25)</f>
        <v>202.33333333333334</v>
      </c>
    </row>
    <row r="26" spans="1:11" ht="15">
      <c r="A26" s="9">
        <v>23</v>
      </c>
      <c r="B26" s="7" t="s">
        <v>81</v>
      </c>
      <c r="C26" s="8">
        <v>33</v>
      </c>
      <c r="D26" s="9">
        <v>233</v>
      </c>
      <c r="E26" s="9">
        <v>181</v>
      </c>
      <c r="F26" s="9">
        <v>172</v>
      </c>
      <c r="G26" s="9">
        <v>171</v>
      </c>
      <c r="H26" s="9">
        <v>199</v>
      </c>
      <c r="I26" s="9">
        <v>245</v>
      </c>
      <c r="J26" s="10">
        <f>SUM(D26:I26)</f>
        <v>1201</v>
      </c>
      <c r="K26" s="11">
        <f aca="true" t="shared" si="2" ref="K26:K34">AVERAGE(D26:I26)</f>
        <v>200.16666666666666</v>
      </c>
    </row>
    <row r="27" spans="1:11" ht="15">
      <c r="A27" s="9">
        <v>24</v>
      </c>
      <c r="B27" s="7" t="s">
        <v>61</v>
      </c>
      <c r="C27" s="8">
        <v>20</v>
      </c>
      <c r="D27" s="9">
        <v>165</v>
      </c>
      <c r="E27" s="9">
        <v>173</v>
      </c>
      <c r="F27" s="9">
        <v>231</v>
      </c>
      <c r="G27" s="9">
        <v>183</v>
      </c>
      <c r="H27" s="9">
        <v>212</v>
      </c>
      <c r="I27" s="9">
        <v>213</v>
      </c>
      <c r="J27" s="10">
        <f t="shared" si="0"/>
        <v>1177</v>
      </c>
      <c r="K27" s="11">
        <f t="shared" si="2"/>
        <v>196.16666666666666</v>
      </c>
    </row>
    <row r="28" spans="1:11" ht="15">
      <c r="A28" s="9">
        <v>25</v>
      </c>
      <c r="B28" s="7" t="s">
        <v>60</v>
      </c>
      <c r="C28" s="8">
        <v>19</v>
      </c>
      <c r="D28" s="9">
        <v>246</v>
      </c>
      <c r="E28" s="9">
        <v>235</v>
      </c>
      <c r="F28" s="9">
        <v>180</v>
      </c>
      <c r="G28" s="9">
        <v>178</v>
      </c>
      <c r="H28" s="9">
        <v>147</v>
      </c>
      <c r="I28" s="9">
        <v>182</v>
      </c>
      <c r="J28" s="10">
        <f t="shared" si="0"/>
        <v>1168</v>
      </c>
      <c r="K28" s="11">
        <f t="shared" si="2"/>
        <v>194.66666666666666</v>
      </c>
    </row>
    <row r="29" spans="1:11" ht="15">
      <c r="A29" s="9">
        <v>26</v>
      </c>
      <c r="B29" s="7" t="s">
        <v>84</v>
      </c>
      <c r="C29" s="8">
        <v>34</v>
      </c>
      <c r="D29" s="9">
        <v>200</v>
      </c>
      <c r="E29" s="9">
        <v>173</v>
      </c>
      <c r="F29" s="9">
        <v>255</v>
      </c>
      <c r="G29" s="9">
        <v>192</v>
      </c>
      <c r="H29" s="9">
        <v>157</v>
      </c>
      <c r="I29" s="9">
        <v>191</v>
      </c>
      <c r="J29" s="10">
        <f>SUM(D29:I29)</f>
        <v>1168</v>
      </c>
      <c r="K29" s="11">
        <f t="shared" si="2"/>
        <v>194.66666666666666</v>
      </c>
    </row>
    <row r="30" spans="1:11" ht="15">
      <c r="A30" s="9">
        <v>27</v>
      </c>
      <c r="B30" s="7" t="s">
        <v>63</v>
      </c>
      <c r="C30" s="8">
        <v>21</v>
      </c>
      <c r="D30" s="9">
        <v>199</v>
      </c>
      <c r="E30" s="9">
        <v>188</v>
      </c>
      <c r="F30" s="9">
        <v>190</v>
      </c>
      <c r="G30" s="9">
        <v>170</v>
      </c>
      <c r="H30" s="9">
        <v>200</v>
      </c>
      <c r="I30" s="9">
        <v>193</v>
      </c>
      <c r="J30" s="10">
        <f t="shared" si="0"/>
        <v>1140</v>
      </c>
      <c r="K30" s="11">
        <f t="shared" si="2"/>
        <v>190</v>
      </c>
    </row>
    <row r="31" spans="1:11" ht="15">
      <c r="A31" s="9">
        <v>28</v>
      </c>
      <c r="B31" s="7" t="s">
        <v>62</v>
      </c>
      <c r="C31" s="8">
        <v>20</v>
      </c>
      <c r="D31" s="9">
        <v>174</v>
      </c>
      <c r="E31" s="9">
        <v>142</v>
      </c>
      <c r="F31" s="9">
        <v>199</v>
      </c>
      <c r="G31" s="9">
        <v>203</v>
      </c>
      <c r="H31" s="9">
        <v>231</v>
      </c>
      <c r="I31" s="9">
        <v>182</v>
      </c>
      <c r="J31" s="10">
        <f>SUM(D31:I31)</f>
        <v>1131</v>
      </c>
      <c r="K31" s="11">
        <f t="shared" si="2"/>
        <v>188.5</v>
      </c>
    </row>
    <row r="32" spans="1:11" ht="15">
      <c r="A32" s="9">
        <v>29</v>
      </c>
      <c r="B32" s="7" t="s">
        <v>77</v>
      </c>
      <c r="C32" s="8">
        <v>29</v>
      </c>
      <c r="D32" s="9">
        <v>189</v>
      </c>
      <c r="E32" s="9">
        <v>170</v>
      </c>
      <c r="F32" s="9">
        <v>212</v>
      </c>
      <c r="G32" s="9">
        <v>154</v>
      </c>
      <c r="H32" s="9">
        <v>177</v>
      </c>
      <c r="I32" s="9">
        <v>198</v>
      </c>
      <c r="J32" s="10">
        <f>SUM(D32:I32)</f>
        <v>1100</v>
      </c>
      <c r="K32" s="11">
        <f t="shared" si="2"/>
        <v>183.33333333333334</v>
      </c>
    </row>
    <row r="33" spans="1:11" ht="15">
      <c r="A33" s="9">
        <v>30</v>
      </c>
      <c r="B33" s="7" t="s">
        <v>83</v>
      </c>
      <c r="C33" s="8">
        <v>34</v>
      </c>
      <c r="D33" s="9">
        <v>138</v>
      </c>
      <c r="E33" s="9">
        <v>187</v>
      </c>
      <c r="F33" s="9">
        <v>203</v>
      </c>
      <c r="G33" s="9">
        <v>221</v>
      </c>
      <c r="H33" s="9">
        <v>168</v>
      </c>
      <c r="I33" s="9">
        <v>179</v>
      </c>
      <c r="J33" s="10">
        <f>SUM(D33:I33)</f>
        <v>1096</v>
      </c>
      <c r="K33" s="11">
        <f t="shared" si="2"/>
        <v>182.66666666666666</v>
      </c>
    </row>
    <row r="34" spans="1:11" ht="15">
      <c r="A34" s="9">
        <v>31</v>
      </c>
      <c r="B34" s="7" t="s">
        <v>80</v>
      </c>
      <c r="C34" s="8">
        <v>33</v>
      </c>
      <c r="D34" s="9">
        <v>208</v>
      </c>
      <c r="E34" s="9">
        <v>214</v>
      </c>
      <c r="F34" s="9">
        <v>134</v>
      </c>
      <c r="G34" s="9">
        <v>168</v>
      </c>
      <c r="H34" s="9">
        <v>225</v>
      </c>
      <c r="I34" s="9">
        <v>137</v>
      </c>
      <c r="J34" s="10">
        <f>SUM(D34:I34)</f>
        <v>1086</v>
      </c>
      <c r="K34" s="11">
        <f t="shared" si="2"/>
        <v>181</v>
      </c>
    </row>
  </sheetData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B4" sqref="B4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6384" width="9.140625" style="2" customWidth="1"/>
  </cols>
  <sheetData>
    <row r="1" spans="1:11" ht="15">
      <c r="A1" s="52" t="s">
        <v>12</v>
      </c>
      <c r="B1" s="46"/>
      <c r="D1" s="53"/>
      <c r="E1" s="46"/>
      <c r="F1" s="46"/>
      <c r="G1" s="46"/>
      <c r="H1" s="46"/>
      <c r="I1" s="46"/>
      <c r="J1" s="54"/>
      <c r="K1" s="54"/>
    </row>
    <row r="2" ht="15.75" thickBot="1"/>
    <row r="3" spans="1:11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</row>
    <row r="4" spans="1:11" ht="15">
      <c r="A4" s="6">
        <v>1</v>
      </c>
      <c r="B4" s="7" t="s">
        <v>90</v>
      </c>
      <c r="C4" s="12">
        <v>27</v>
      </c>
      <c r="D4" s="9">
        <v>175</v>
      </c>
      <c r="E4" s="9">
        <v>203</v>
      </c>
      <c r="F4" s="9">
        <v>206</v>
      </c>
      <c r="G4" s="9">
        <v>224</v>
      </c>
      <c r="H4" s="9">
        <v>181</v>
      </c>
      <c r="I4" s="9">
        <v>278</v>
      </c>
      <c r="J4" s="10">
        <f aca="true" t="shared" si="0" ref="J4:J12">SUM(D4:I4)</f>
        <v>1267</v>
      </c>
      <c r="K4" s="11">
        <f aca="true" t="shared" si="1" ref="K4:K11">AVERAGE(D4:I4)</f>
        <v>211.16666666666666</v>
      </c>
    </row>
    <row r="5" spans="1:11" ht="15">
      <c r="A5" s="6">
        <v>2</v>
      </c>
      <c r="B5" s="7" t="s">
        <v>87</v>
      </c>
      <c r="C5" s="12">
        <v>22</v>
      </c>
      <c r="D5" s="9">
        <v>226</v>
      </c>
      <c r="E5" s="9">
        <v>171</v>
      </c>
      <c r="F5" s="9">
        <v>234</v>
      </c>
      <c r="G5" s="9">
        <v>210</v>
      </c>
      <c r="H5" s="9">
        <v>177</v>
      </c>
      <c r="I5" s="9">
        <v>213</v>
      </c>
      <c r="J5" s="10">
        <f t="shared" si="0"/>
        <v>1231</v>
      </c>
      <c r="K5" s="11">
        <f t="shared" si="1"/>
        <v>205.16666666666666</v>
      </c>
    </row>
    <row r="6" spans="1:11" ht="15">
      <c r="A6" s="6">
        <v>3</v>
      </c>
      <c r="B6" s="7" t="s">
        <v>85</v>
      </c>
      <c r="C6" s="12">
        <v>17</v>
      </c>
      <c r="D6" s="9">
        <v>176</v>
      </c>
      <c r="E6" s="9">
        <v>194</v>
      </c>
      <c r="F6" s="9">
        <v>233</v>
      </c>
      <c r="G6" s="9">
        <v>202</v>
      </c>
      <c r="H6" s="9">
        <v>256</v>
      </c>
      <c r="I6" s="9">
        <v>170</v>
      </c>
      <c r="J6" s="10">
        <f t="shared" si="0"/>
        <v>1231</v>
      </c>
      <c r="K6" s="11">
        <f t="shared" si="1"/>
        <v>205.16666666666666</v>
      </c>
    </row>
    <row r="7" spans="1:11" ht="15">
      <c r="A7" s="6">
        <v>4</v>
      </c>
      <c r="B7" s="7" t="s">
        <v>93</v>
      </c>
      <c r="C7" s="12">
        <v>31</v>
      </c>
      <c r="D7" s="9">
        <v>171</v>
      </c>
      <c r="E7" s="9">
        <v>223</v>
      </c>
      <c r="F7" s="9">
        <v>219</v>
      </c>
      <c r="G7" s="9">
        <v>194</v>
      </c>
      <c r="H7" s="9">
        <v>172</v>
      </c>
      <c r="I7" s="9">
        <v>223</v>
      </c>
      <c r="J7" s="10">
        <f>SUM(D7:I7)</f>
        <v>1202</v>
      </c>
      <c r="K7" s="11">
        <f t="shared" si="1"/>
        <v>200.33333333333334</v>
      </c>
    </row>
    <row r="8" spans="1:11" ht="15">
      <c r="A8" s="6">
        <v>5</v>
      </c>
      <c r="B8" s="7" t="s">
        <v>88</v>
      </c>
      <c r="C8" s="12">
        <v>24</v>
      </c>
      <c r="D8" s="9">
        <v>179</v>
      </c>
      <c r="E8" s="9">
        <v>206</v>
      </c>
      <c r="F8" s="9">
        <v>181</v>
      </c>
      <c r="G8" s="9">
        <v>192</v>
      </c>
      <c r="H8" s="9">
        <v>203</v>
      </c>
      <c r="I8" s="9">
        <v>212</v>
      </c>
      <c r="J8" s="10">
        <f t="shared" si="0"/>
        <v>1173</v>
      </c>
      <c r="K8" s="11">
        <f t="shared" si="1"/>
        <v>195.5</v>
      </c>
    </row>
    <row r="9" spans="1:11" ht="15">
      <c r="A9" s="6">
        <v>6</v>
      </c>
      <c r="B9" s="7" t="s">
        <v>91</v>
      </c>
      <c r="C9" s="12">
        <v>28</v>
      </c>
      <c r="D9" s="9">
        <v>176</v>
      </c>
      <c r="E9" s="9">
        <v>191</v>
      </c>
      <c r="F9" s="9">
        <v>170</v>
      </c>
      <c r="G9" s="9">
        <v>202</v>
      </c>
      <c r="H9" s="9">
        <v>202</v>
      </c>
      <c r="I9" s="9">
        <v>213</v>
      </c>
      <c r="J9" s="10">
        <f t="shared" si="0"/>
        <v>1154</v>
      </c>
      <c r="K9" s="11">
        <f t="shared" si="1"/>
        <v>192.33333333333334</v>
      </c>
    </row>
    <row r="10" spans="1:11" ht="15">
      <c r="A10" s="6">
        <v>7</v>
      </c>
      <c r="B10" s="7" t="s">
        <v>89</v>
      </c>
      <c r="C10" s="12">
        <v>26</v>
      </c>
      <c r="D10" s="9">
        <v>193</v>
      </c>
      <c r="E10" s="9">
        <v>171</v>
      </c>
      <c r="F10" s="9">
        <v>212</v>
      </c>
      <c r="G10" s="9">
        <v>154</v>
      </c>
      <c r="H10" s="9">
        <v>193</v>
      </c>
      <c r="I10" s="9">
        <v>213</v>
      </c>
      <c r="J10" s="10">
        <f t="shared" si="0"/>
        <v>1136</v>
      </c>
      <c r="K10" s="11">
        <f t="shared" si="1"/>
        <v>189.33333333333334</v>
      </c>
    </row>
    <row r="11" spans="1:11" ht="15">
      <c r="A11" s="6">
        <v>8</v>
      </c>
      <c r="B11" s="7" t="s">
        <v>86</v>
      </c>
      <c r="C11" s="12">
        <v>20</v>
      </c>
      <c r="D11" s="9">
        <v>203</v>
      </c>
      <c r="E11" s="9">
        <v>178</v>
      </c>
      <c r="F11" s="9">
        <v>171</v>
      </c>
      <c r="G11" s="9">
        <v>213</v>
      </c>
      <c r="H11" s="9">
        <v>174</v>
      </c>
      <c r="I11" s="9">
        <v>159</v>
      </c>
      <c r="J11" s="10">
        <f t="shared" si="0"/>
        <v>1098</v>
      </c>
      <c r="K11" s="11">
        <f t="shared" si="1"/>
        <v>183</v>
      </c>
    </row>
    <row r="12" spans="1:11" ht="15">
      <c r="A12" s="6">
        <v>9</v>
      </c>
      <c r="B12" s="7" t="s">
        <v>92</v>
      </c>
      <c r="C12" s="12">
        <v>30</v>
      </c>
      <c r="D12" s="9">
        <v>186</v>
      </c>
      <c r="E12" s="9">
        <v>184</v>
      </c>
      <c r="F12" s="9">
        <v>213</v>
      </c>
      <c r="G12" s="9">
        <v>146</v>
      </c>
      <c r="H12" s="9">
        <v>183</v>
      </c>
      <c r="I12" s="9">
        <v>157</v>
      </c>
      <c r="J12" s="10">
        <f t="shared" si="0"/>
        <v>1069</v>
      </c>
      <c r="K12" s="11">
        <f>AVERAGE(D12:I12)</f>
        <v>178.16666666666666</v>
      </c>
    </row>
  </sheetData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0"/>
  <sheetViews>
    <sheetView workbookViewId="0" topLeftCell="A1">
      <pane xSplit="5" ySplit="1" topLeftCell="T3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9" sqref="B9"/>
    </sheetView>
  </sheetViews>
  <sheetFormatPr defaultColWidth="9.140625" defaultRowHeight="12.75"/>
  <cols>
    <col min="1" max="1" width="4.421875" style="13" bestFit="1" customWidth="1"/>
    <col min="2" max="2" width="16.8515625" style="15" customWidth="1"/>
    <col min="3" max="3" width="5.57421875" style="15" customWidth="1"/>
    <col min="4" max="4" width="5.140625" style="15" bestFit="1" customWidth="1"/>
    <col min="5" max="5" width="5.00390625" style="15" bestFit="1" customWidth="1"/>
    <col min="6" max="6" width="5.28125" style="15" bestFit="1" customWidth="1"/>
    <col min="7" max="7" width="5.140625" style="15" bestFit="1" customWidth="1"/>
    <col min="8" max="9" width="7.00390625" style="15" bestFit="1" customWidth="1"/>
    <col min="10" max="10" width="5.140625" style="15" bestFit="1" customWidth="1"/>
    <col min="11" max="11" width="7.00390625" style="15" bestFit="1" customWidth="1"/>
    <col min="12" max="12" width="8.00390625" style="15" customWidth="1"/>
    <col min="13" max="13" width="7.00390625" style="15" bestFit="1" customWidth="1"/>
    <col min="14" max="14" width="5.140625" style="15" bestFit="1" customWidth="1"/>
    <col min="15" max="15" width="7.00390625" style="15" bestFit="1" customWidth="1"/>
    <col min="16" max="16" width="7.28125" style="15" customWidth="1"/>
    <col min="17" max="17" width="7.00390625" style="15" bestFit="1" customWidth="1"/>
    <col min="18" max="20" width="7.00390625" style="15" customWidth="1"/>
    <col min="21" max="21" width="7.00390625" style="15" bestFit="1" customWidth="1"/>
    <col min="22" max="24" width="7.00390625" style="15" customWidth="1"/>
    <col min="25" max="25" width="7.00390625" style="15" bestFit="1" customWidth="1"/>
    <col min="26" max="27" width="7.00390625" style="15" customWidth="1"/>
    <col min="28" max="28" width="5.00390625" style="15" bestFit="1" customWidth="1"/>
    <col min="29" max="29" width="7.28125" style="15" bestFit="1" customWidth="1"/>
    <col min="30" max="16384" width="9.140625" style="15" customWidth="1"/>
  </cols>
  <sheetData>
    <row r="1" spans="1:29" ht="13.5">
      <c r="A1" s="55" t="s">
        <v>13</v>
      </c>
      <c r="B1" s="56"/>
      <c r="C1" s="14"/>
      <c r="D1" s="14"/>
      <c r="F1" s="57"/>
      <c r="G1" s="57"/>
      <c r="H1" s="57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8"/>
      <c r="AA1" s="46"/>
      <c r="AB1" s="46"/>
      <c r="AC1" s="46"/>
    </row>
    <row r="2" ht="13.5" thickBot="1"/>
    <row r="3" spans="1:29" s="18" customFormat="1" ht="25.5">
      <c r="A3" s="16" t="s">
        <v>0</v>
      </c>
      <c r="B3" s="17" t="s">
        <v>1</v>
      </c>
      <c r="C3" s="17" t="s">
        <v>20</v>
      </c>
      <c r="D3" s="17" t="s">
        <v>14</v>
      </c>
      <c r="E3" s="17" t="s">
        <v>2</v>
      </c>
      <c r="F3" s="17" t="s">
        <v>3</v>
      </c>
      <c r="G3" s="17" t="s">
        <v>14</v>
      </c>
      <c r="H3" s="17" t="s">
        <v>15</v>
      </c>
      <c r="I3" s="17" t="s">
        <v>4</v>
      </c>
      <c r="J3" s="17" t="s">
        <v>14</v>
      </c>
      <c r="K3" s="17" t="s">
        <v>16</v>
      </c>
      <c r="L3" s="17" t="s">
        <v>17</v>
      </c>
      <c r="M3" s="17" t="s">
        <v>5</v>
      </c>
      <c r="N3" s="17" t="s">
        <v>14</v>
      </c>
      <c r="O3" s="17" t="s">
        <v>18</v>
      </c>
      <c r="P3" s="17" t="s">
        <v>19</v>
      </c>
      <c r="Q3" s="17" t="s">
        <v>6</v>
      </c>
      <c r="R3" s="17" t="s">
        <v>14</v>
      </c>
      <c r="S3" s="17" t="s">
        <v>21</v>
      </c>
      <c r="T3" s="17" t="s">
        <v>22</v>
      </c>
      <c r="U3" s="17" t="s">
        <v>7</v>
      </c>
      <c r="V3" s="17" t="s">
        <v>14</v>
      </c>
      <c r="W3" s="17" t="s">
        <v>23</v>
      </c>
      <c r="X3" s="17" t="s">
        <v>24</v>
      </c>
      <c r="Y3" s="17" t="s">
        <v>8</v>
      </c>
      <c r="Z3" s="17" t="s">
        <v>14</v>
      </c>
      <c r="AA3" s="17" t="s">
        <v>25</v>
      </c>
      <c r="AB3" s="17" t="s">
        <v>9</v>
      </c>
      <c r="AC3" s="17" t="s">
        <v>10</v>
      </c>
    </row>
    <row r="4" spans="1:29" ht="12.75">
      <c r="A4" s="19">
        <v>1</v>
      </c>
      <c r="B4" s="20" t="s">
        <v>105</v>
      </c>
      <c r="C4" s="20">
        <v>170</v>
      </c>
      <c r="D4" s="21">
        <v>27</v>
      </c>
      <c r="E4" s="28">
        <v>26</v>
      </c>
      <c r="F4" s="22">
        <v>146</v>
      </c>
      <c r="G4" s="23">
        <f aca="true" t="shared" si="0" ref="G4:G20">D4</f>
        <v>27</v>
      </c>
      <c r="H4" s="24">
        <f aca="true" t="shared" si="1" ref="H4:H20">SUM(F4:G4)</f>
        <v>173</v>
      </c>
      <c r="I4" s="22">
        <v>210</v>
      </c>
      <c r="J4" s="23">
        <f aca="true" t="shared" si="2" ref="J4:J20">D4</f>
        <v>27</v>
      </c>
      <c r="K4" s="24">
        <f aca="true" t="shared" si="3" ref="K4:K20">SUM(I4:J4)</f>
        <v>237</v>
      </c>
      <c r="L4" s="27">
        <f aca="true" t="shared" si="4" ref="L4:L20">H4+K4</f>
        <v>410</v>
      </c>
      <c r="M4" s="22">
        <v>212</v>
      </c>
      <c r="N4" s="23">
        <f aca="true" t="shared" si="5" ref="N4:N20">D4</f>
        <v>27</v>
      </c>
      <c r="O4" s="24">
        <f aca="true" t="shared" si="6" ref="O4:O20">SUM(M4:N4)</f>
        <v>239</v>
      </c>
      <c r="P4" s="27">
        <f aca="true" t="shared" si="7" ref="P4:P20">L4+O4</f>
        <v>649</v>
      </c>
      <c r="Q4" s="22">
        <v>247</v>
      </c>
      <c r="R4" s="23">
        <f aca="true" t="shared" si="8" ref="R4:R20">D4</f>
        <v>27</v>
      </c>
      <c r="S4" s="24">
        <f aca="true" t="shared" si="9" ref="S4:S20">SUM(Q4:R4)</f>
        <v>274</v>
      </c>
      <c r="T4" s="27">
        <f aca="true" t="shared" si="10" ref="T4:T20">P4+S4</f>
        <v>923</v>
      </c>
      <c r="U4" s="22">
        <v>215</v>
      </c>
      <c r="V4" s="23">
        <f aca="true" t="shared" si="11" ref="V4:V20">D4</f>
        <v>27</v>
      </c>
      <c r="W4" s="24">
        <f aca="true" t="shared" si="12" ref="W4:W20">SUM(U4:V4)</f>
        <v>242</v>
      </c>
      <c r="X4" s="27">
        <f aca="true" t="shared" si="13" ref="X4:X20">T4+W4</f>
        <v>1165</v>
      </c>
      <c r="Y4" s="22">
        <v>189</v>
      </c>
      <c r="Z4" s="23">
        <f aca="true" t="shared" si="14" ref="Z4:Z20">D4</f>
        <v>27</v>
      </c>
      <c r="AA4" s="24">
        <f aca="true" t="shared" si="15" ref="AA4:AA20">SUM(Y4:Z4)</f>
        <v>216</v>
      </c>
      <c r="AB4" s="25">
        <f aca="true" t="shared" si="16" ref="AB4:AB20">H4+K4+O4+S4+W4+AA4</f>
        <v>1381</v>
      </c>
      <c r="AC4" s="26">
        <f>AVERAGE(F4,I4,M4,Q4,U4,Y4)</f>
        <v>203.16666666666666</v>
      </c>
    </row>
    <row r="5" spans="1:29" ht="12.75">
      <c r="A5" s="19">
        <v>2</v>
      </c>
      <c r="B5" s="20" t="s">
        <v>95</v>
      </c>
      <c r="C5" s="20">
        <v>142</v>
      </c>
      <c r="D5" s="21">
        <v>52</v>
      </c>
      <c r="E5" s="28">
        <v>15</v>
      </c>
      <c r="F5" s="22">
        <v>196</v>
      </c>
      <c r="G5" s="23">
        <f t="shared" si="0"/>
        <v>52</v>
      </c>
      <c r="H5" s="24">
        <f t="shared" si="1"/>
        <v>248</v>
      </c>
      <c r="I5" s="22">
        <v>117</v>
      </c>
      <c r="J5" s="23">
        <f t="shared" si="2"/>
        <v>52</v>
      </c>
      <c r="K5" s="24">
        <f t="shared" si="3"/>
        <v>169</v>
      </c>
      <c r="L5" s="27">
        <f t="shared" si="4"/>
        <v>417</v>
      </c>
      <c r="M5" s="22">
        <v>184</v>
      </c>
      <c r="N5" s="23">
        <f t="shared" si="5"/>
        <v>52</v>
      </c>
      <c r="O5" s="24">
        <f t="shared" si="6"/>
        <v>236</v>
      </c>
      <c r="P5" s="27">
        <f t="shared" si="7"/>
        <v>653</v>
      </c>
      <c r="Q5" s="22">
        <v>203</v>
      </c>
      <c r="R5" s="23">
        <f t="shared" si="8"/>
        <v>52</v>
      </c>
      <c r="S5" s="24">
        <f t="shared" si="9"/>
        <v>255</v>
      </c>
      <c r="T5" s="27">
        <f t="shared" si="10"/>
        <v>908</v>
      </c>
      <c r="U5" s="22">
        <v>177</v>
      </c>
      <c r="V5" s="23">
        <f t="shared" si="11"/>
        <v>52</v>
      </c>
      <c r="W5" s="24">
        <f t="shared" si="12"/>
        <v>229</v>
      </c>
      <c r="X5" s="27">
        <f t="shared" si="13"/>
        <v>1137</v>
      </c>
      <c r="Y5" s="22">
        <v>173</v>
      </c>
      <c r="Z5" s="23">
        <f t="shared" si="14"/>
        <v>52</v>
      </c>
      <c r="AA5" s="24">
        <f t="shared" si="15"/>
        <v>225</v>
      </c>
      <c r="AB5" s="25">
        <f t="shared" si="16"/>
        <v>1362</v>
      </c>
      <c r="AC5" s="26">
        <f aca="true" t="shared" si="17" ref="AC5:AC15">AVERAGE(F5,I5,M5,Q5,U5,Y5)</f>
        <v>175</v>
      </c>
    </row>
    <row r="6" spans="1:29" ht="12.75">
      <c r="A6" s="19">
        <v>3</v>
      </c>
      <c r="B6" s="20" t="s">
        <v>94</v>
      </c>
      <c r="C6" s="20">
        <v>167</v>
      </c>
      <c r="D6" s="21">
        <v>29</v>
      </c>
      <c r="E6" s="28">
        <v>25</v>
      </c>
      <c r="F6" s="22">
        <v>193</v>
      </c>
      <c r="G6" s="23">
        <f t="shared" si="0"/>
        <v>29</v>
      </c>
      <c r="H6" s="24">
        <f t="shared" si="1"/>
        <v>222</v>
      </c>
      <c r="I6" s="22">
        <v>214</v>
      </c>
      <c r="J6" s="23">
        <f t="shared" si="2"/>
        <v>29</v>
      </c>
      <c r="K6" s="24">
        <f t="shared" si="3"/>
        <v>243</v>
      </c>
      <c r="L6" s="27">
        <f t="shared" si="4"/>
        <v>465</v>
      </c>
      <c r="M6" s="22">
        <v>214</v>
      </c>
      <c r="N6" s="23">
        <f t="shared" si="5"/>
        <v>29</v>
      </c>
      <c r="O6" s="24">
        <f t="shared" si="6"/>
        <v>243</v>
      </c>
      <c r="P6" s="27">
        <f t="shared" si="7"/>
        <v>708</v>
      </c>
      <c r="Q6" s="22">
        <v>210</v>
      </c>
      <c r="R6" s="23">
        <f t="shared" si="8"/>
        <v>29</v>
      </c>
      <c r="S6" s="24">
        <f t="shared" si="9"/>
        <v>239</v>
      </c>
      <c r="T6" s="27">
        <f t="shared" si="10"/>
        <v>947</v>
      </c>
      <c r="U6" s="22">
        <v>197</v>
      </c>
      <c r="V6" s="23">
        <f t="shared" si="11"/>
        <v>29</v>
      </c>
      <c r="W6" s="24">
        <f t="shared" si="12"/>
        <v>226</v>
      </c>
      <c r="X6" s="27">
        <f t="shared" si="13"/>
        <v>1173</v>
      </c>
      <c r="Y6" s="22">
        <v>147</v>
      </c>
      <c r="Z6" s="23">
        <f t="shared" si="14"/>
        <v>29</v>
      </c>
      <c r="AA6" s="24">
        <f t="shared" si="15"/>
        <v>176</v>
      </c>
      <c r="AB6" s="25">
        <f t="shared" si="16"/>
        <v>1349</v>
      </c>
      <c r="AC6" s="26">
        <f t="shared" si="17"/>
        <v>195.83333333333334</v>
      </c>
    </row>
    <row r="7" spans="1:29" ht="12.75">
      <c r="A7" s="19">
        <v>4</v>
      </c>
      <c r="B7" s="20" t="s">
        <v>97</v>
      </c>
      <c r="C7" s="20">
        <v>179</v>
      </c>
      <c r="D7" s="21">
        <v>18</v>
      </c>
      <c r="E7" s="28">
        <v>16</v>
      </c>
      <c r="F7" s="22">
        <v>202</v>
      </c>
      <c r="G7" s="23">
        <f>D7</f>
        <v>18</v>
      </c>
      <c r="H7" s="24">
        <f>SUM(F7:G7)</f>
        <v>220</v>
      </c>
      <c r="I7" s="22">
        <v>185</v>
      </c>
      <c r="J7" s="23">
        <f>D7</f>
        <v>18</v>
      </c>
      <c r="K7" s="24">
        <f>SUM(I7:J7)</f>
        <v>203</v>
      </c>
      <c r="L7" s="27">
        <f>H7+K7</f>
        <v>423</v>
      </c>
      <c r="M7" s="22">
        <v>259</v>
      </c>
      <c r="N7" s="23">
        <f>D7</f>
        <v>18</v>
      </c>
      <c r="O7" s="24">
        <f>SUM(M7:N7)</f>
        <v>277</v>
      </c>
      <c r="P7" s="27">
        <f>L7+O7</f>
        <v>700</v>
      </c>
      <c r="Q7" s="22">
        <v>225</v>
      </c>
      <c r="R7" s="23">
        <f>D7</f>
        <v>18</v>
      </c>
      <c r="S7" s="24">
        <f>SUM(Q7:R7)</f>
        <v>243</v>
      </c>
      <c r="T7" s="27">
        <f>P7+S7</f>
        <v>943</v>
      </c>
      <c r="U7" s="22">
        <v>203</v>
      </c>
      <c r="V7" s="23">
        <f>D7</f>
        <v>18</v>
      </c>
      <c r="W7" s="24">
        <f>SUM(U7:V7)</f>
        <v>221</v>
      </c>
      <c r="X7" s="27">
        <f>T7+W7</f>
        <v>1164</v>
      </c>
      <c r="Y7" s="22">
        <v>162</v>
      </c>
      <c r="Z7" s="23">
        <f>D7</f>
        <v>18</v>
      </c>
      <c r="AA7" s="24">
        <f>SUM(Y7:Z7)</f>
        <v>180</v>
      </c>
      <c r="AB7" s="25">
        <f>H7+K7+O7+S7+W7+AA7</f>
        <v>1344</v>
      </c>
      <c r="AC7" s="26">
        <f t="shared" si="17"/>
        <v>206</v>
      </c>
    </row>
    <row r="8" spans="1:29" ht="12.75">
      <c r="A8" s="19">
        <v>5</v>
      </c>
      <c r="B8" s="20" t="s">
        <v>109</v>
      </c>
      <c r="C8" s="20">
        <v>135</v>
      </c>
      <c r="D8" s="21">
        <v>58</v>
      </c>
      <c r="E8" s="28">
        <v>32</v>
      </c>
      <c r="F8" s="22">
        <v>154</v>
      </c>
      <c r="G8" s="23">
        <f t="shared" si="0"/>
        <v>58</v>
      </c>
      <c r="H8" s="24">
        <f t="shared" si="1"/>
        <v>212</v>
      </c>
      <c r="I8" s="22">
        <v>166</v>
      </c>
      <c r="J8" s="23">
        <f t="shared" si="2"/>
        <v>58</v>
      </c>
      <c r="K8" s="24">
        <f t="shared" si="3"/>
        <v>224</v>
      </c>
      <c r="L8" s="27">
        <f t="shared" si="4"/>
        <v>436</v>
      </c>
      <c r="M8" s="22">
        <v>160</v>
      </c>
      <c r="N8" s="23">
        <f t="shared" si="5"/>
        <v>58</v>
      </c>
      <c r="O8" s="24">
        <f t="shared" si="6"/>
        <v>218</v>
      </c>
      <c r="P8" s="27">
        <f t="shared" si="7"/>
        <v>654</v>
      </c>
      <c r="Q8" s="22">
        <v>163</v>
      </c>
      <c r="R8" s="23">
        <f t="shared" si="8"/>
        <v>58</v>
      </c>
      <c r="S8" s="24">
        <f t="shared" si="9"/>
        <v>221</v>
      </c>
      <c r="T8" s="27">
        <f t="shared" si="10"/>
        <v>875</v>
      </c>
      <c r="U8" s="22">
        <v>198</v>
      </c>
      <c r="V8" s="23">
        <f t="shared" si="11"/>
        <v>58</v>
      </c>
      <c r="W8" s="24">
        <f t="shared" si="12"/>
        <v>256</v>
      </c>
      <c r="X8" s="27">
        <f t="shared" si="13"/>
        <v>1131</v>
      </c>
      <c r="Y8" s="22">
        <v>149</v>
      </c>
      <c r="Z8" s="23">
        <f t="shared" si="14"/>
        <v>58</v>
      </c>
      <c r="AA8" s="24">
        <f t="shared" si="15"/>
        <v>207</v>
      </c>
      <c r="AB8" s="25">
        <f t="shared" si="16"/>
        <v>1338</v>
      </c>
      <c r="AC8" s="26">
        <f t="shared" si="17"/>
        <v>165</v>
      </c>
    </row>
    <row r="9" spans="1:29" ht="12.75">
      <c r="A9" s="19">
        <v>6</v>
      </c>
      <c r="B9" s="20" t="s">
        <v>108</v>
      </c>
      <c r="C9" s="20">
        <v>149</v>
      </c>
      <c r="D9" s="21">
        <v>45</v>
      </c>
      <c r="E9" s="28">
        <v>32</v>
      </c>
      <c r="F9" s="22">
        <v>182</v>
      </c>
      <c r="G9" s="23">
        <f>D9</f>
        <v>45</v>
      </c>
      <c r="H9" s="24">
        <f>SUM(F9:G9)</f>
        <v>227</v>
      </c>
      <c r="I9" s="22">
        <v>164</v>
      </c>
      <c r="J9" s="23">
        <f>D9</f>
        <v>45</v>
      </c>
      <c r="K9" s="24">
        <f>SUM(I9:J9)</f>
        <v>209</v>
      </c>
      <c r="L9" s="27">
        <f>H9+K9</f>
        <v>436</v>
      </c>
      <c r="M9" s="22">
        <v>132</v>
      </c>
      <c r="N9" s="23">
        <f>D9</f>
        <v>45</v>
      </c>
      <c r="O9" s="24">
        <f>SUM(M9:N9)</f>
        <v>177</v>
      </c>
      <c r="P9" s="27">
        <f>L9+O9</f>
        <v>613</v>
      </c>
      <c r="Q9" s="22">
        <v>178</v>
      </c>
      <c r="R9" s="23">
        <f>D9</f>
        <v>45</v>
      </c>
      <c r="S9" s="24">
        <f>SUM(Q9:R9)</f>
        <v>223</v>
      </c>
      <c r="T9" s="27">
        <f>P9+S9</f>
        <v>836</v>
      </c>
      <c r="U9" s="22">
        <v>178</v>
      </c>
      <c r="V9" s="23">
        <f>D9</f>
        <v>45</v>
      </c>
      <c r="W9" s="24">
        <f>SUM(U9:V9)</f>
        <v>223</v>
      </c>
      <c r="X9" s="27">
        <f>T9+W9</f>
        <v>1059</v>
      </c>
      <c r="Y9" s="22">
        <v>187</v>
      </c>
      <c r="Z9" s="23">
        <f>D9</f>
        <v>45</v>
      </c>
      <c r="AA9" s="24">
        <f>SUM(Y9:Z9)</f>
        <v>232</v>
      </c>
      <c r="AB9" s="25">
        <f>H9+K9+O9+S9+W9+AA9</f>
        <v>1291</v>
      </c>
      <c r="AC9" s="26">
        <f t="shared" si="17"/>
        <v>170.16666666666666</v>
      </c>
    </row>
    <row r="10" spans="1:29" ht="12.75">
      <c r="A10" s="19">
        <v>7</v>
      </c>
      <c r="B10" s="20" t="s">
        <v>107</v>
      </c>
      <c r="C10" s="20">
        <v>101</v>
      </c>
      <c r="D10" s="21">
        <v>89</v>
      </c>
      <c r="E10" s="28">
        <v>31</v>
      </c>
      <c r="F10" s="22">
        <v>123</v>
      </c>
      <c r="G10" s="23">
        <f t="shared" si="0"/>
        <v>89</v>
      </c>
      <c r="H10" s="24">
        <f t="shared" si="1"/>
        <v>212</v>
      </c>
      <c r="I10" s="22">
        <v>114</v>
      </c>
      <c r="J10" s="23">
        <f t="shared" si="2"/>
        <v>89</v>
      </c>
      <c r="K10" s="24">
        <f t="shared" si="3"/>
        <v>203</v>
      </c>
      <c r="L10" s="27">
        <f t="shared" si="4"/>
        <v>415</v>
      </c>
      <c r="M10" s="22">
        <v>126</v>
      </c>
      <c r="N10" s="23">
        <f t="shared" si="5"/>
        <v>89</v>
      </c>
      <c r="O10" s="24">
        <f t="shared" si="6"/>
        <v>215</v>
      </c>
      <c r="P10" s="27">
        <f t="shared" si="7"/>
        <v>630</v>
      </c>
      <c r="Q10" s="22">
        <v>131</v>
      </c>
      <c r="R10" s="23">
        <f t="shared" si="8"/>
        <v>89</v>
      </c>
      <c r="S10" s="24">
        <f t="shared" si="9"/>
        <v>220</v>
      </c>
      <c r="T10" s="27">
        <f t="shared" si="10"/>
        <v>850</v>
      </c>
      <c r="U10" s="22">
        <v>105</v>
      </c>
      <c r="V10" s="23">
        <f t="shared" si="11"/>
        <v>89</v>
      </c>
      <c r="W10" s="24">
        <f t="shared" si="12"/>
        <v>194</v>
      </c>
      <c r="X10" s="27">
        <f t="shared" si="13"/>
        <v>1044</v>
      </c>
      <c r="Y10" s="22">
        <v>134</v>
      </c>
      <c r="Z10" s="23">
        <f t="shared" si="14"/>
        <v>89</v>
      </c>
      <c r="AA10" s="24">
        <f t="shared" si="15"/>
        <v>223</v>
      </c>
      <c r="AB10" s="25">
        <f t="shared" si="16"/>
        <v>1267</v>
      </c>
      <c r="AC10" s="26">
        <f t="shared" si="17"/>
        <v>122.16666666666667</v>
      </c>
    </row>
    <row r="11" spans="1:29" ht="12.75">
      <c r="A11" s="19">
        <v>8</v>
      </c>
      <c r="B11" s="20" t="s">
        <v>110</v>
      </c>
      <c r="C11" s="20">
        <v>164</v>
      </c>
      <c r="D11" s="21">
        <v>32</v>
      </c>
      <c r="E11" s="28">
        <v>31</v>
      </c>
      <c r="F11" s="22">
        <v>221</v>
      </c>
      <c r="G11" s="23">
        <f t="shared" si="0"/>
        <v>32</v>
      </c>
      <c r="H11" s="24">
        <f t="shared" si="1"/>
        <v>253</v>
      </c>
      <c r="I11" s="22">
        <v>183</v>
      </c>
      <c r="J11" s="23">
        <f t="shared" si="2"/>
        <v>32</v>
      </c>
      <c r="K11" s="24">
        <f t="shared" si="3"/>
        <v>215</v>
      </c>
      <c r="L11" s="27">
        <f t="shared" si="4"/>
        <v>468</v>
      </c>
      <c r="M11" s="22">
        <v>150</v>
      </c>
      <c r="N11" s="23">
        <f t="shared" si="5"/>
        <v>32</v>
      </c>
      <c r="O11" s="24">
        <f t="shared" si="6"/>
        <v>182</v>
      </c>
      <c r="P11" s="27">
        <f t="shared" si="7"/>
        <v>650</v>
      </c>
      <c r="Q11" s="22">
        <v>183</v>
      </c>
      <c r="R11" s="23">
        <f t="shared" si="8"/>
        <v>32</v>
      </c>
      <c r="S11" s="24">
        <f t="shared" si="9"/>
        <v>215</v>
      </c>
      <c r="T11" s="27">
        <f t="shared" si="10"/>
        <v>865</v>
      </c>
      <c r="U11" s="22">
        <v>188</v>
      </c>
      <c r="V11" s="23">
        <f t="shared" si="11"/>
        <v>32</v>
      </c>
      <c r="W11" s="24">
        <f t="shared" si="12"/>
        <v>220</v>
      </c>
      <c r="X11" s="27">
        <f t="shared" si="13"/>
        <v>1085</v>
      </c>
      <c r="Y11" s="22">
        <v>138</v>
      </c>
      <c r="Z11" s="23">
        <f t="shared" si="14"/>
        <v>32</v>
      </c>
      <c r="AA11" s="24">
        <f t="shared" si="15"/>
        <v>170</v>
      </c>
      <c r="AB11" s="25">
        <f t="shared" si="16"/>
        <v>1255</v>
      </c>
      <c r="AC11" s="26">
        <f t="shared" si="17"/>
        <v>177.16666666666666</v>
      </c>
    </row>
    <row r="12" spans="1:29" ht="12.75">
      <c r="A12" s="19">
        <v>9</v>
      </c>
      <c r="B12" s="20" t="s">
        <v>104</v>
      </c>
      <c r="C12" s="20">
        <v>163</v>
      </c>
      <c r="D12" s="21">
        <v>33</v>
      </c>
      <c r="E12" s="28">
        <v>23</v>
      </c>
      <c r="F12" s="22">
        <v>140</v>
      </c>
      <c r="G12" s="23">
        <f t="shared" si="0"/>
        <v>33</v>
      </c>
      <c r="H12" s="24">
        <f t="shared" si="1"/>
        <v>173</v>
      </c>
      <c r="I12" s="22">
        <v>231</v>
      </c>
      <c r="J12" s="23">
        <f t="shared" si="2"/>
        <v>33</v>
      </c>
      <c r="K12" s="24">
        <f t="shared" si="3"/>
        <v>264</v>
      </c>
      <c r="L12" s="27">
        <f t="shared" si="4"/>
        <v>437</v>
      </c>
      <c r="M12" s="22">
        <v>145</v>
      </c>
      <c r="N12" s="23">
        <f t="shared" si="5"/>
        <v>33</v>
      </c>
      <c r="O12" s="24">
        <f t="shared" si="6"/>
        <v>178</v>
      </c>
      <c r="P12" s="27">
        <f t="shared" si="7"/>
        <v>615</v>
      </c>
      <c r="Q12" s="22">
        <v>162</v>
      </c>
      <c r="R12" s="23">
        <f t="shared" si="8"/>
        <v>33</v>
      </c>
      <c r="S12" s="24">
        <f t="shared" si="9"/>
        <v>195</v>
      </c>
      <c r="T12" s="27">
        <f t="shared" si="10"/>
        <v>810</v>
      </c>
      <c r="U12" s="22">
        <v>170</v>
      </c>
      <c r="V12" s="23">
        <f t="shared" si="11"/>
        <v>33</v>
      </c>
      <c r="W12" s="24">
        <f t="shared" si="12"/>
        <v>203</v>
      </c>
      <c r="X12" s="27">
        <f t="shared" si="13"/>
        <v>1013</v>
      </c>
      <c r="Y12" s="22">
        <v>191</v>
      </c>
      <c r="Z12" s="23">
        <f t="shared" si="14"/>
        <v>33</v>
      </c>
      <c r="AA12" s="24">
        <f t="shared" si="15"/>
        <v>224</v>
      </c>
      <c r="AB12" s="25">
        <f t="shared" si="16"/>
        <v>1237</v>
      </c>
      <c r="AC12" s="26">
        <f t="shared" si="17"/>
        <v>173.16666666666666</v>
      </c>
    </row>
    <row r="13" spans="1:29" ht="12.75">
      <c r="A13" s="19">
        <v>10</v>
      </c>
      <c r="B13" s="20" t="s">
        <v>100</v>
      </c>
      <c r="C13" s="20">
        <v>158</v>
      </c>
      <c r="D13" s="21">
        <v>37</v>
      </c>
      <c r="E13" s="28">
        <v>19</v>
      </c>
      <c r="F13" s="22">
        <v>161</v>
      </c>
      <c r="G13" s="23">
        <f t="shared" si="0"/>
        <v>37</v>
      </c>
      <c r="H13" s="24">
        <f t="shared" si="1"/>
        <v>198</v>
      </c>
      <c r="I13" s="22">
        <v>163</v>
      </c>
      <c r="J13" s="23">
        <f t="shared" si="2"/>
        <v>37</v>
      </c>
      <c r="K13" s="24">
        <f t="shared" si="3"/>
        <v>200</v>
      </c>
      <c r="L13" s="27">
        <f t="shared" si="4"/>
        <v>398</v>
      </c>
      <c r="M13" s="22">
        <v>200</v>
      </c>
      <c r="N13" s="23">
        <f t="shared" si="5"/>
        <v>37</v>
      </c>
      <c r="O13" s="24">
        <f t="shared" si="6"/>
        <v>237</v>
      </c>
      <c r="P13" s="27">
        <f t="shared" si="7"/>
        <v>635</v>
      </c>
      <c r="Q13" s="22">
        <v>161</v>
      </c>
      <c r="R13" s="23">
        <f t="shared" si="8"/>
        <v>37</v>
      </c>
      <c r="S13" s="24">
        <f t="shared" si="9"/>
        <v>198</v>
      </c>
      <c r="T13" s="27">
        <f t="shared" si="10"/>
        <v>833</v>
      </c>
      <c r="U13" s="22">
        <v>137</v>
      </c>
      <c r="V13" s="23">
        <f t="shared" si="11"/>
        <v>37</v>
      </c>
      <c r="W13" s="24">
        <f t="shared" si="12"/>
        <v>174</v>
      </c>
      <c r="X13" s="27">
        <f t="shared" si="13"/>
        <v>1007</v>
      </c>
      <c r="Y13" s="22">
        <v>179</v>
      </c>
      <c r="Z13" s="23">
        <f t="shared" si="14"/>
        <v>37</v>
      </c>
      <c r="AA13" s="24">
        <f t="shared" si="15"/>
        <v>216</v>
      </c>
      <c r="AB13" s="25">
        <f t="shared" si="16"/>
        <v>1223</v>
      </c>
      <c r="AC13" s="26">
        <f t="shared" si="17"/>
        <v>166.83333333333334</v>
      </c>
    </row>
    <row r="14" spans="1:29" ht="12.75">
      <c r="A14" s="19">
        <v>11</v>
      </c>
      <c r="B14" s="20" t="s">
        <v>102</v>
      </c>
      <c r="C14" s="20">
        <v>148</v>
      </c>
      <c r="D14" s="21">
        <v>46</v>
      </c>
      <c r="E14" s="28">
        <v>21</v>
      </c>
      <c r="F14" s="22">
        <v>136</v>
      </c>
      <c r="G14" s="23">
        <f t="shared" si="0"/>
        <v>46</v>
      </c>
      <c r="H14" s="24">
        <f t="shared" si="1"/>
        <v>182</v>
      </c>
      <c r="I14" s="22">
        <v>135</v>
      </c>
      <c r="J14" s="23">
        <f t="shared" si="2"/>
        <v>46</v>
      </c>
      <c r="K14" s="24">
        <f t="shared" si="3"/>
        <v>181</v>
      </c>
      <c r="L14" s="27">
        <f t="shared" si="4"/>
        <v>363</v>
      </c>
      <c r="M14" s="22">
        <v>185</v>
      </c>
      <c r="N14" s="23">
        <f t="shared" si="5"/>
        <v>46</v>
      </c>
      <c r="O14" s="24">
        <f t="shared" si="6"/>
        <v>231</v>
      </c>
      <c r="P14" s="27">
        <f t="shared" si="7"/>
        <v>594</v>
      </c>
      <c r="Q14" s="22">
        <v>148</v>
      </c>
      <c r="R14" s="23">
        <f t="shared" si="8"/>
        <v>46</v>
      </c>
      <c r="S14" s="24">
        <f t="shared" si="9"/>
        <v>194</v>
      </c>
      <c r="T14" s="27">
        <f t="shared" si="10"/>
        <v>788</v>
      </c>
      <c r="U14" s="22">
        <v>178</v>
      </c>
      <c r="V14" s="23">
        <f t="shared" si="11"/>
        <v>46</v>
      </c>
      <c r="W14" s="24">
        <f t="shared" si="12"/>
        <v>224</v>
      </c>
      <c r="X14" s="27">
        <f t="shared" si="13"/>
        <v>1012</v>
      </c>
      <c r="Y14" s="22">
        <v>160</v>
      </c>
      <c r="Z14" s="23">
        <f t="shared" si="14"/>
        <v>46</v>
      </c>
      <c r="AA14" s="24">
        <f t="shared" si="15"/>
        <v>206</v>
      </c>
      <c r="AB14" s="25">
        <f t="shared" si="16"/>
        <v>1218</v>
      </c>
      <c r="AC14" s="26">
        <f t="shared" si="17"/>
        <v>157</v>
      </c>
    </row>
    <row r="15" spans="1:29" ht="12.75">
      <c r="A15" s="19">
        <v>12</v>
      </c>
      <c r="B15" s="20" t="s">
        <v>101</v>
      </c>
      <c r="C15" s="20">
        <v>151</v>
      </c>
      <c r="D15" s="21">
        <v>44</v>
      </c>
      <c r="E15" s="28">
        <v>19</v>
      </c>
      <c r="F15" s="22">
        <v>186</v>
      </c>
      <c r="G15" s="23">
        <f>D15</f>
        <v>44</v>
      </c>
      <c r="H15" s="24">
        <f>SUM(F15:G15)</f>
        <v>230</v>
      </c>
      <c r="I15" s="22">
        <v>129</v>
      </c>
      <c r="J15" s="23">
        <f>D15</f>
        <v>44</v>
      </c>
      <c r="K15" s="24">
        <f>SUM(I15:J15)</f>
        <v>173</v>
      </c>
      <c r="L15" s="27">
        <f>H15+K15</f>
        <v>403</v>
      </c>
      <c r="M15" s="22">
        <v>173</v>
      </c>
      <c r="N15" s="23">
        <f>D15</f>
        <v>44</v>
      </c>
      <c r="O15" s="24">
        <f>SUM(M15:N15)</f>
        <v>217</v>
      </c>
      <c r="P15" s="27">
        <f>L15+O15</f>
        <v>620</v>
      </c>
      <c r="Q15" s="22">
        <v>168</v>
      </c>
      <c r="R15" s="23">
        <f>D15</f>
        <v>44</v>
      </c>
      <c r="S15" s="24">
        <f>SUM(Q15:R15)</f>
        <v>212</v>
      </c>
      <c r="T15" s="27">
        <f>P15+S15</f>
        <v>832</v>
      </c>
      <c r="U15" s="22">
        <v>147</v>
      </c>
      <c r="V15" s="23">
        <f>D15</f>
        <v>44</v>
      </c>
      <c r="W15" s="24">
        <f>SUM(U15:V15)</f>
        <v>191</v>
      </c>
      <c r="X15" s="27">
        <f>T15+W15</f>
        <v>1023</v>
      </c>
      <c r="Y15" s="22">
        <v>142</v>
      </c>
      <c r="Z15" s="23">
        <f>D15</f>
        <v>44</v>
      </c>
      <c r="AA15" s="24">
        <f>SUM(Y15:Z15)</f>
        <v>186</v>
      </c>
      <c r="AB15" s="25">
        <f>H15+K15+O15+S15+W15+AA15</f>
        <v>1209</v>
      </c>
      <c r="AC15" s="26">
        <f t="shared" si="17"/>
        <v>157.5</v>
      </c>
    </row>
    <row r="16" spans="1:29" ht="12.75">
      <c r="A16" s="19">
        <v>13</v>
      </c>
      <c r="B16" s="20" t="s">
        <v>96</v>
      </c>
      <c r="C16" s="20">
        <v>112</v>
      </c>
      <c r="D16" s="21">
        <v>79</v>
      </c>
      <c r="E16" s="28">
        <v>16</v>
      </c>
      <c r="F16" s="22">
        <v>114</v>
      </c>
      <c r="G16" s="23">
        <f t="shared" si="0"/>
        <v>79</v>
      </c>
      <c r="H16" s="24">
        <f t="shared" si="1"/>
        <v>193</v>
      </c>
      <c r="I16" s="22">
        <v>159</v>
      </c>
      <c r="J16" s="23">
        <f t="shared" si="2"/>
        <v>79</v>
      </c>
      <c r="K16" s="24">
        <f t="shared" si="3"/>
        <v>238</v>
      </c>
      <c r="L16" s="27">
        <f t="shared" si="4"/>
        <v>431</v>
      </c>
      <c r="M16" s="22">
        <v>102</v>
      </c>
      <c r="N16" s="23">
        <f t="shared" si="5"/>
        <v>79</v>
      </c>
      <c r="O16" s="24">
        <f t="shared" si="6"/>
        <v>181</v>
      </c>
      <c r="P16" s="27">
        <f t="shared" si="7"/>
        <v>612</v>
      </c>
      <c r="Q16" s="22">
        <v>106</v>
      </c>
      <c r="R16" s="23">
        <f t="shared" si="8"/>
        <v>79</v>
      </c>
      <c r="S16" s="24">
        <f t="shared" si="9"/>
        <v>185</v>
      </c>
      <c r="T16" s="27">
        <f t="shared" si="10"/>
        <v>797</v>
      </c>
      <c r="U16" s="22">
        <v>159</v>
      </c>
      <c r="V16" s="23">
        <f t="shared" si="11"/>
        <v>79</v>
      </c>
      <c r="W16" s="24">
        <f t="shared" si="12"/>
        <v>238</v>
      </c>
      <c r="X16" s="27">
        <f t="shared" si="13"/>
        <v>1035</v>
      </c>
      <c r="Y16" s="22">
        <v>94</v>
      </c>
      <c r="Z16" s="23">
        <f t="shared" si="14"/>
        <v>79</v>
      </c>
      <c r="AA16" s="24">
        <f t="shared" si="15"/>
        <v>173</v>
      </c>
      <c r="AB16" s="25">
        <f t="shared" si="16"/>
        <v>1208</v>
      </c>
      <c r="AC16" s="26">
        <f>AVERAGE(F16,I16,M16,Q16,U16,Y16)</f>
        <v>122.33333333333333</v>
      </c>
    </row>
    <row r="17" spans="1:29" ht="12.75">
      <c r="A17" s="19">
        <v>14</v>
      </c>
      <c r="B17" s="20" t="s">
        <v>99</v>
      </c>
      <c r="C17" s="20">
        <v>162</v>
      </c>
      <c r="D17" s="21">
        <v>34</v>
      </c>
      <c r="E17" s="28">
        <v>18</v>
      </c>
      <c r="F17" s="22">
        <v>137</v>
      </c>
      <c r="G17" s="23">
        <f>D17</f>
        <v>34</v>
      </c>
      <c r="H17" s="24">
        <f>SUM(F17:G17)</f>
        <v>171</v>
      </c>
      <c r="I17" s="22">
        <v>148</v>
      </c>
      <c r="J17" s="23">
        <f>D17</f>
        <v>34</v>
      </c>
      <c r="K17" s="24">
        <f>SUM(I17:J17)</f>
        <v>182</v>
      </c>
      <c r="L17" s="27">
        <f>H17+K17</f>
        <v>353</v>
      </c>
      <c r="M17" s="22">
        <v>191</v>
      </c>
      <c r="N17" s="23">
        <f>D17</f>
        <v>34</v>
      </c>
      <c r="O17" s="24">
        <f>SUM(M17:N17)</f>
        <v>225</v>
      </c>
      <c r="P17" s="27">
        <f>L17+O17</f>
        <v>578</v>
      </c>
      <c r="Q17" s="22">
        <v>171</v>
      </c>
      <c r="R17" s="23">
        <f>D17</f>
        <v>34</v>
      </c>
      <c r="S17" s="24">
        <f>SUM(Q17:R17)</f>
        <v>205</v>
      </c>
      <c r="T17" s="27">
        <f>P17+S17</f>
        <v>783</v>
      </c>
      <c r="U17" s="22">
        <v>167</v>
      </c>
      <c r="V17" s="23">
        <f>D17</f>
        <v>34</v>
      </c>
      <c r="W17" s="24">
        <f>SUM(U17:V17)</f>
        <v>201</v>
      </c>
      <c r="X17" s="27">
        <f>T17+W17</f>
        <v>984</v>
      </c>
      <c r="Y17" s="22">
        <v>165</v>
      </c>
      <c r="Z17" s="23">
        <f>D17</f>
        <v>34</v>
      </c>
      <c r="AA17" s="24">
        <f>SUM(Y17:Z17)</f>
        <v>199</v>
      </c>
      <c r="AB17" s="25">
        <f>H17+K17+O17+S17+W17+AA17</f>
        <v>1183</v>
      </c>
      <c r="AC17" s="26">
        <f>AVERAGE(F17,I17,M17,Q17,U17,Y17)</f>
        <v>163.16666666666666</v>
      </c>
    </row>
    <row r="18" spans="1:29" ht="12.75">
      <c r="A18" s="19">
        <v>15</v>
      </c>
      <c r="B18" s="20" t="s">
        <v>98</v>
      </c>
      <c r="C18" s="20">
        <v>152</v>
      </c>
      <c r="D18" s="21">
        <v>43</v>
      </c>
      <c r="E18" s="28">
        <v>17</v>
      </c>
      <c r="F18" s="22">
        <v>130</v>
      </c>
      <c r="G18" s="23">
        <f t="shared" si="0"/>
        <v>43</v>
      </c>
      <c r="H18" s="24">
        <f t="shared" si="1"/>
        <v>173</v>
      </c>
      <c r="I18" s="22">
        <v>129</v>
      </c>
      <c r="J18" s="23">
        <f t="shared" si="2"/>
        <v>43</v>
      </c>
      <c r="K18" s="24">
        <f t="shared" si="3"/>
        <v>172</v>
      </c>
      <c r="L18" s="27">
        <f t="shared" si="4"/>
        <v>345</v>
      </c>
      <c r="M18" s="22">
        <v>188</v>
      </c>
      <c r="N18" s="23">
        <f t="shared" si="5"/>
        <v>43</v>
      </c>
      <c r="O18" s="24">
        <f t="shared" si="6"/>
        <v>231</v>
      </c>
      <c r="P18" s="27">
        <f t="shared" si="7"/>
        <v>576</v>
      </c>
      <c r="Q18" s="22">
        <v>171</v>
      </c>
      <c r="R18" s="23">
        <f t="shared" si="8"/>
        <v>43</v>
      </c>
      <c r="S18" s="24">
        <f t="shared" si="9"/>
        <v>214</v>
      </c>
      <c r="T18" s="27">
        <f t="shared" si="10"/>
        <v>790</v>
      </c>
      <c r="U18" s="22">
        <v>135</v>
      </c>
      <c r="V18" s="23">
        <f t="shared" si="11"/>
        <v>43</v>
      </c>
      <c r="W18" s="24">
        <f t="shared" si="12"/>
        <v>178</v>
      </c>
      <c r="X18" s="27">
        <f t="shared" si="13"/>
        <v>968</v>
      </c>
      <c r="Y18" s="22">
        <v>162</v>
      </c>
      <c r="Z18" s="23">
        <f t="shared" si="14"/>
        <v>43</v>
      </c>
      <c r="AA18" s="24">
        <f t="shared" si="15"/>
        <v>205</v>
      </c>
      <c r="AB18" s="25">
        <f t="shared" si="16"/>
        <v>1173</v>
      </c>
      <c r="AC18" s="26">
        <f>AVERAGE(F18,I18,M18,Q18,U18,Y18)</f>
        <v>152.5</v>
      </c>
    </row>
    <row r="19" spans="1:29" ht="12.75">
      <c r="A19" s="19">
        <v>16</v>
      </c>
      <c r="B19" s="20" t="s">
        <v>106</v>
      </c>
      <c r="C19" s="20">
        <v>114</v>
      </c>
      <c r="D19" s="21">
        <v>77</v>
      </c>
      <c r="E19" s="28">
        <v>29</v>
      </c>
      <c r="F19" s="22">
        <v>136</v>
      </c>
      <c r="G19" s="23">
        <f t="shared" si="0"/>
        <v>77</v>
      </c>
      <c r="H19" s="24">
        <f t="shared" si="1"/>
        <v>213</v>
      </c>
      <c r="I19" s="22">
        <v>101</v>
      </c>
      <c r="J19" s="23">
        <f t="shared" si="2"/>
        <v>77</v>
      </c>
      <c r="K19" s="24">
        <f t="shared" si="3"/>
        <v>178</v>
      </c>
      <c r="L19" s="27">
        <f t="shared" si="4"/>
        <v>391</v>
      </c>
      <c r="M19" s="22">
        <v>122</v>
      </c>
      <c r="N19" s="23">
        <f t="shared" si="5"/>
        <v>77</v>
      </c>
      <c r="O19" s="24">
        <f t="shared" si="6"/>
        <v>199</v>
      </c>
      <c r="P19" s="27">
        <f t="shared" si="7"/>
        <v>590</v>
      </c>
      <c r="Q19" s="22">
        <v>101</v>
      </c>
      <c r="R19" s="23">
        <f t="shared" si="8"/>
        <v>77</v>
      </c>
      <c r="S19" s="24">
        <f t="shared" si="9"/>
        <v>178</v>
      </c>
      <c r="T19" s="27">
        <f t="shared" si="10"/>
        <v>768</v>
      </c>
      <c r="U19" s="22">
        <v>141</v>
      </c>
      <c r="V19" s="23">
        <f t="shared" si="11"/>
        <v>77</v>
      </c>
      <c r="W19" s="24">
        <f t="shared" si="12"/>
        <v>218</v>
      </c>
      <c r="X19" s="27">
        <f t="shared" si="13"/>
        <v>986</v>
      </c>
      <c r="Y19" s="22">
        <v>108</v>
      </c>
      <c r="Z19" s="23">
        <f t="shared" si="14"/>
        <v>77</v>
      </c>
      <c r="AA19" s="24">
        <f t="shared" si="15"/>
        <v>185</v>
      </c>
      <c r="AB19" s="25">
        <f t="shared" si="16"/>
        <v>1171</v>
      </c>
      <c r="AC19" s="26">
        <f>AVERAGE(F19,I19,M19,Q19,U19,Y19)</f>
        <v>118.16666666666667</v>
      </c>
    </row>
    <row r="20" spans="1:29" ht="12.75">
      <c r="A20" s="19">
        <v>17</v>
      </c>
      <c r="B20" s="20" t="s">
        <v>103</v>
      </c>
      <c r="C20" s="20">
        <v>140</v>
      </c>
      <c r="D20" s="21">
        <v>54</v>
      </c>
      <c r="E20" s="28">
        <v>22</v>
      </c>
      <c r="F20" s="22">
        <v>142</v>
      </c>
      <c r="G20" s="23">
        <f t="shared" si="0"/>
        <v>54</v>
      </c>
      <c r="H20" s="24">
        <f t="shared" si="1"/>
        <v>196</v>
      </c>
      <c r="I20" s="22">
        <v>88</v>
      </c>
      <c r="J20" s="23">
        <f t="shared" si="2"/>
        <v>54</v>
      </c>
      <c r="K20" s="24">
        <f t="shared" si="3"/>
        <v>142</v>
      </c>
      <c r="L20" s="27">
        <f t="shared" si="4"/>
        <v>338</v>
      </c>
      <c r="M20" s="22">
        <v>140</v>
      </c>
      <c r="N20" s="23">
        <f t="shared" si="5"/>
        <v>54</v>
      </c>
      <c r="O20" s="24">
        <f t="shared" si="6"/>
        <v>194</v>
      </c>
      <c r="P20" s="27">
        <f t="shared" si="7"/>
        <v>532</v>
      </c>
      <c r="Q20" s="22">
        <v>104</v>
      </c>
      <c r="R20" s="23">
        <f t="shared" si="8"/>
        <v>54</v>
      </c>
      <c r="S20" s="24">
        <f t="shared" si="9"/>
        <v>158</v>
      </c>
      <c r="T20" s="27">
        <f t="shared" si="10"/>
        <v>690</v>
      </c>
      <c r="U20" s="22">
        <v>154</v>
      </c>
      <c r="V20" s="23">
        <f t="shared" si="11"/>
        <v>54</v>
      </c>
      <c r="W20" s="24">
        <f t="shared" si="12"/>
        <v>208</v>
      </c>
      <c r="X20" s="27">
        <f t="shared" si="13"/>
        <v>898</v>
      </c>
      <c r="Y20" s="22">
        <v>150</v>
      </c>
      <c r="Z20" s="23">
        <f t="shared" si="14"/>
        <v>54</v>
      </c>
      <c r="AA20" s="24">
        <f t="shared" si="15"/>
        <v>204</v>
      </c>
      <c r="AB20" s="25">
        <f t="shared" si="16"/>
        <v>1102</v>
      </c>
      <c r="AC20" s="26">
        <f>AVERAGE(F20,I20,M20,Q20,U20,Y20)</f>
        <v>129.66666666666666</v>
      </c>
    </row>
  </sheetData>
  <mergeCells count="3">
    <mergeCell ref="A1:B1"/>
    <mergeCell ref="F1:Y1"/>
    <mergeCell ref="Z1:AC1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showZeros="0" workbookViewId="0" topLeftCell="A1">
      <selection activeCell="F6" sqref="F5:F6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52" t="s">
        <v>112</v>
      </c>
      <c r="B1" s="46"/>
      <c r="D1" s="53"/>
      <c r="E1" s="46"/>
      <c r="F1" s="46"/>
      <c r="G1" s="54"/>
      <c r="H1" s="54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54</v>
      </c>
      <c r="C4" s="8">
        <v>15</v>
      </c>
      <c r="D4" s="9">
        <v>218</v>
      </c>
      <c r="E4" s="9">
        <v>176</v>
      </c>
      <c r="F4" s="9">
        <v>256</v>
      </c>
      <c r="G4" s="10">
        <f aca="true" t="shared" si="0" ref="G4:G10">SUM(D4:F4)</f>
        <v>650</v>
      </c>
      <c r="H4" s="11">
        <f aca="true" t="shared" si="1" ref="H4:H10">AVERAGE(D4:F4)</f>
        <v>216.66666666666666</v>
      </c>
    </row>
    <row r="5" spans="1:8" ht="15">
      <c r="A5" s="6">
        <v>2</v>
      </c>
      <c r="B5" s="7" t="s">
        <v>64</v>
      </c>
      <c r="C5" s="8">
        <v>21</v>
      </c>
      <c r="D5" s="9">
        <v>201</v>
      </c>
      <c r="E5" s="9">
        <v>203</v>
      </c>
      <c r="F5" s="9">
        <v>222</v>
      </c>
      <c r="G5" s="10">
        <f t="shared" si="0"/>
        <v>626</v>
      </c>
      <c r="H5" s="11">
        <f t="shared" si="1"/>
        <v>208.66666666666666</v>
      </c>
    </row>
    <row r="6" spans="1:8" ht="15">
      <c r="A6" s="6">
        <v>3</v>
      </c>
      <c r="B6" s="7" t="s">
        <v>68</v>
      </c>
      <c r="C6" s="8">
        <v>24</v>
      </c>
      <c r="D6" s="9">
        <v>172</v>
      </c>
      <c r="E6" s="9">
        <v>213</v>
      </c>
      <c r="F6" s="9">
        <v>194</v>
      </c>
      <c r="G6" s="10">
        <f t="shared" si="0"/>
        <v>579</v>
      </c>
      <c r="H6" s="11">
        <f t="shared" si="1"/>
        <v>193</v>
      </c>
    </row>
    <row r="7" spans="1:8" ht="15">
      <c r="A7" s="6">
        <v>4</v>
      </c>
      <c r="B7" s="7" t="s">
        <v>63</v>
      </c>
      <c r="C7" s="8">
        <v>21</v>
      </c>
      <c r="D7" s="9">
        <v>199</v>
      </c>
      <c r="E7" s="9">
        <v>188</v>
      </c>
      <c r="F7" s="9">
        <v>190</v>
      </c>
      <c r="G7" s="10">
        <f t="shared" si="0"/>
        <v>577</v>
      </c>
      <c r="H7" s="11">
        <f t="shared" si="1"/>
        <v>192.33333333333334</v>
      </c>
    </row>
    <row r="8" spans="1:8" ht="15">
      <c r="A8" s="6">
        <v>5</v>
      </c>
      <c r="B8" s="7" t="s">
        <v>61</v>
      </c>
      <c r="C8" s="8">
        <v>20</v>
      </c>
      <c r="D8" s="9">
        <v>165</v>
      </c>
      <c r="E8" s="9">
        <v>173</v>
      </c>
      <c r="F8" s="9">
        <v>231</v>
      </c>
      <c r="G8" s="10">
        <f t="shared" si="0"/>
        <v>569</v>
      </c>
      <c r="H8" s="11">
        <f t="shared" si="1"/>
        <v>189.66666666666666</v>
      </c>
    </row>
    <row r="9" spans="1:8" ht="15">
      <c r="A9" s="6">
        <v>6</v>
      </c>
      <c r="B9" s="7" t="s">
        <v>80</v>
      </c>
      <c r="C9" s="8">
        <v>33</v>
      </c>
      <c r="D9" s="9">
        <v>208</v>
      </c>
      <c r="E9" s="9">
        <v>214</v>
      </c>
      <c r="F9" s="9">
        <v>134</v>
      </c>
      <c r="G9" s="10">
        <f t="shared" si="0"/>
        <v>556</v>
      </c>
      <c r="H9" s="11">
        <f t="shared" si="1"/>
        <v>185.33333333333334</v>
      </c>
    </row>
    <row r="10" spans="1:8" ht="15">
      <c r="A10" s="6">
        <v>7</v>
      </c>
      <c r="B10" s="7" t="s">
        <v>83</v>
      </c>
      <c r="C10" s="8">
        <v>34</v>
      </c>
      <c r="D10" s="9">
        <v>138</v>
      </c>
      <c r="E10" s="9">
        <v>187</v>
      </c>
      <c r="F10" s="9">
        <v>203</v>
      </c>
      <c r="G10" s="10">
        <f t="shared" si="0"/>
        <v>528</v>
      </c>
      <c r="H10" s="11">
        <f t="shared" si="1"/>
        <v>176</v>
      </c>
    </row>
    <row r="13" spans="1:8" ht="15">
      <c r="A13" s="52" t="s">
        <v>111</v>
      </c>
      <c r="B13" s="46"/>
      <c r="D13" s="53"/>
      <c r="E13" s="46"/>
      <c r="F13" s="46"/>
      <c r="G13" s="54"/>
      <c r="H13" s="54"/>
    </row>
    <row r="14" ht="15.75" thickBot="1"/>
    <row r="15" spans="1:8" ht="15.75">
      <c r="A15" s="4" t="s">
        <v>0</v>
      </c>
      <c r="B15" s="5" t="s">
        <v>1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9</v>
      </c>
      <c r="H15" s="5" t="s">
        <v>10</v>
      </c>
    </row>
    <row r="16" spans="1:8" ht="15">
      <c r="A16" s="6">
        <v>1</v>
      </c>
      <c r="B16" s="7" t="s">
        <v>87</v>
      </c>
      <c r="C16" s="12">
        <v>22</v>
      </c>
      <c r="D16" s="9">
        <v>226</v>
      </c>
      <c r="E16" s="9">
        <v>171</v>
      </c>
      <c r="F16" s="9">
        <v>234</v>
      </c>
      <c r="G16" s="10">
        <f aca="true" t="shared" si="2" ref="G16:G21">SUM(D16:F16)</f>
        <v>631</v>
      </c>
      <c r="H16" s="11">
        <f aca="true" t="shared" si="3" ref="H16:H21">AVERAGE(D16:F16)</f>
        <v>210.33333333333334</v>
      </c>
    </row>
    <row r="17" spans="1:8" ht="15">
      <c r="A17" s="6">
        <v>2</v>
      </c>
      <c r="B17" s="7" t="s">
        <v>93</v>
      </c>
      <c r="C17" s="12">
        <v>31</v>
      </c>
      <c r="D17" s="9">
        <v>171</v>
      </c>
      <c r="E17" s="9">
        <v>223</v>
      </c>
      <c r="F17" s="9">
        <v>219</v>
      </c>
      <c r="G17" s="10">
        <f t="shared" si="2"/>
        <v>613</v>
      </c>
      <c r="H17" s="11">
        <f t="shared" si="3"/>
        <v>204.33333333333334</v>
      </c>
    </row>
    <row r="18" spans="1:8" ht="15">
      <c r="A18" s="6">
        <v>3</v>
      </c>
      <c r="B18" s="7" t="s">
        <v>92</v>
      </c>
      <c r="C18" s="12">
        <v>30</v>
      </c>
      <c r="D18" s="9">
        <v>186</v>
      </c>
      <c r="E18" s="9">
        <v>184</v>
      </c>
      <c r="F18" s="9">
        <v>213</v>
      </c>
      <c r="G18" s="10">
        <f t="shared" si="2"/>
        <v>583</v>
      </c>
      <c r="H18" s="11">
        <f t="shared" si="3"/>
        <v>194.33333333333334</v>
      </c>
    </row>
    <row r="19" spans="1:8" ht="15">
      <c r="A19" s="6">
        <v>4</v>
      </c>
      <c r="B19" s="7" t="s">
        <v>91</v>
      </c>
      <c r="C19" s="12">
        <v>28</v>
      </c>
      <c r="D19" s="9">
        <v>176</v>
      </c>
      <c r="E19" s="9">
        <v>191</v>
      </c>
      <c r="F19" s="9">
        <v>170</v>
      </c>
      <c r="G19" s="10">
        <f t="shared" si="2"/>
        <v>537</v>
      </c>
      <c r="H19" s="11">
        <f t="shared" si="3"/>
        <v>179</v>
      </c>
    </row>
    <row r="20" spans="1:8" ht="15">
      <c r="A20" s="6">
        <v>5</v>
      </c>
      <c r="B20" s="7" t="s">
        <v>100</v>
      </c>
      <c r="C20" s="12">
        <v>19</v>
      </c>
      <c r="D20" s="9">
        <v>161</v>
      </c>
      <c r="E20" s="9">
        <v>163</v>
      </c>
      <c r="F20" s="9">
        <v>200</v>
      </c>
      <c r="G20" s="10">
        <f t="shared" si="2"/>
        <v>524</v>
      </c>
      <c r="H20" s="11">
        <f t="shared" si="3"/>
        <v>174.66666666666666</v>
      </c>
    </row>
    <row r="21" spans="1:8" ht="15">
      <c r="A21" s="6">
        <v>6</v>
      </c>
      <c r="B21" s="7" t="s">
        <v>104</v>
      </c>
      <c r="C21" s="12">
        <v>23</v>
      </c>
      <c r="D21" s="9">
        <v>140</v>
      </c>
      <c r="E21" s="9">
        <v>231</v>
      </c>
      <c r="F21" s="9">
        <v>145</v>
      </c>
      <c r="G21" s="10">
        <f t="shared" si="2"/>
        <v>516</v>
      </c>
      <c r="H21" s="11">
        <f t="shared" si="3"/>
        <v>172</v>
      </c>
    </row>
  </sheetData>
  <mergeCells count="6">
    <mergeCell ref="A1:B1"/>
    <mergeCell ref="D1:F1"/>
    <mergeCell ref="G1:H1"/>
    <mergeCell ref="A13:B13"/>
    <mergeCell ref="D13:F13"/>
    <mergeCell ref="G13:H1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showZeros="0" workbookViewId="0" topLeftCell="A1">
      <selection activeCell="B15" sqref="B15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52" t="s">
        <v>112</v>
      </c>
      <c r="B1" s="46"/>
      <c r="D1" s="53"/>
      <c r="E1" s="46"/>
      <c r="F1" s="46"/>
      <c r="G1" s="54"/>
      <c r="H1" s="54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64</v>
      </c>
      <c r="C4" s="8">
        <v>21</v>
      </c>
      <c r="D4" s="9">
        <v>181</v>
      </c>
      <c r="E4" s="9">
        <v>235</v>
      </c>
      <c r="F4" s="9">
        <v>231</v>
      </c>
      <c r="G4" s="10">
        <f>SUM(D4:F4)</f>
        <v>647</v>
      </c>
      <c r="H4" s="11">
        <f>AVERAGE(D4:F4)</f>
        <v>215.66666666666666</v>
      </c>
    </row>
    <row r="5" spans="1:8" ht="15">
      <c r="A5" s="6">
        <v>2</v>
      </c>
      <c r="B5" s="7" t="s">
        <v>54</v>
      </c>
      <c r="C5" s="8">
        <v>15</v>
      </c>
      <c r="D5" s="9">
        <v>241</v>
      </c>
      <c r="E5" s="9">
        <v>188</v>
      </c>
      <c r="F5" s="9">
        <v>177</v>
      </c>
      <c r="G5" s="10">
        <f>SUM(D5:F5)</f>
        <v>606</v>
      </c>
      <c r="H5" s="11">
        <f>AVERAGE(D5:F5)</f>
        <v>202</v>
      </c>
    </row>
    <row r="6" spans="1:8" ht="15">
      <c r="A6" s="6">
        <v>3</v>
      </c>
      <c r="B6" s="7" t="s">
        <v>83</v>
      </c>
      <c r="C6" s="8">
        <v>34</v>
      </c>
      <c r="D6" s="9">
        <v>221</v>
      </c>
      <c r="E6" s="9">
        <v>168</v>
      </c>
      <c r="F6" s="9">
        <v>179</v>
      </c>
      <c r="G6" s="10">
        <f>SUM(D6:F6)</f>
        <v>568</v>
      </c>
      <c r="H6" s="11">
        <f>AVERAGE(D6:F6)</f>
        <v>189.33333333333334</v>
      </c>
    </row>
    <row r="7" spans="1:8" ht="15">
      <c r="A7" s="6">
        <v>4</v>
      </c>
      <c r="B7" s="7" t="s">
        <v>63</v>
      </c>
      <c r="C7" s="8">
        <v>21</v>
      </c>
      <c r="D7" s="9">
        <v>170</v>
      </c>
      <c r="E7" s="9">
        <v>200</v>
      </c>
      <c r="F7" s="9">
        <v>193</v>
      </c>
      <c r="G7" s="10">
        <f>SUM(D7:F7)</f>
        <v>563</v>
      </c>
      <c r="H7" s="11">
        <f>AVERAGE(D7:F7)</f>
        <v>187.66666666666666</v>
      </c>
    </row>
    <row r="8" spans="1:8" ht="15">
      <c r="A8" s="6">
        <v>5</v>
      </c>
      <c r="B8" s="7" t="s">
        <v>80</v>
      </c>
      <c r="C8" s="8">
        <v>33</v>
      </c>
      <c r="D8" s="9">
        <v>168</v>
      </c>
      <c r="E8" s="9">
        <v>225</v>
      </c>
      <c r="F8" s="9">
        <v>137</v>
      </c>
      <c r="G8" s="10">
        <f>SUM(D8:F8)</f>
        <v>530</v>
      </c>
      <c r="H8" s="11">
        <f>AVERAGE(D8:F8)</f>
        <v>176.66666666666666</v>
      </c>
    </row>
    <row r="11" spans="1:8" ht="15">
      <c r="A11" s="52" t="s">
        <v>111</v>
      </c>
      <c r="B11" s="46"/>
      <c r="D11" s="53"/>
      <c r="E11" s="46"/>
      <c r="F11" s="46"/>
      <c r="G11" s="54"/>
      <c r="H11" s="54"/>
    </row>
    <row r="12" ht="15.75" thickBot="1"/>
    <row r="13" spans="1:8" ht="15.75">
      <c r="A13" s="4" t="s">
        <v>0</v>
      </c>
      <c r="B13" s="5" t="s">
        <v>1</v>
      </c>
      <c r="C13" s="5" t="s">
        <v>2</v>
      </c>
      <c r="D13" s="5" t="s">
        <v>3</v>
      </c>
      <c r="E13" s="5" t="s">
        <v>4</v>
      </c>
      <c r="F13" s="5" t="s">
        <v>5</v>
      </c>
      <c r="G13" s="5" t="s">
        <v>9</v>
      </c>
      <c r="H13" s="5" t="s">
        <v>10</v>
      </c>
    </row>
    <row r="14" spans="1:8" ht="15">
      <c r="A14" s="6">
        <v>1</v>
      </c>
      <c r="B14" s="7" t="s">
        <v>91</v>
      </c>
      <c r="C14" s="12">
        <v>28</v>
      </c>
      <c r="D14" s="9">
        <v>202</v>
      </c>
      <c r="E14" s="9">
        <v>202</v>
      </c>
      <c r="F14" s="9">
        <v>213</v>
      </c>
      <c r="G14" s="10">
        <f>SUM(D14:F14)</f>
        <v>617</v>
      </c>
      <c r="H14" s="11">
        <f>AVERAGE(D14:F14)</f>
        <v>205.66666666666666</v>
      </c>
    </row>
    <row r="15" spans="1:8" ht="15">
      <c r="A15" s="6">
        <v>2</v>
      </c>
      <c r="B15" s="7" t="s">
        <v>93</v>
      </c>
      <c r="C15" s="12">
        <v>31</v>
      </c>
      <c r="D15" s="9">
        <v>194</v>
      </c>
      <c r="E15" s="9">
        <v>172</v>
      </c>
      <c r="F15" s="9">
        <v>223</v>
      </c>
      <c r="G15" s="10">
        <f>SUM(D15:F15)</f>
        <v>589</v>
      </c>
      <c r="H15" s="11">
        <f>AVERAGE(D15:F15)</f>
        <v>196.33333333333334</v>
      </c>
    </row>
    <row r="16" spans="1:8" ht="15">
      <c r="A16" s="6">
        <v>3</v>
      </c>
      <c r="B16" s="7" t="s">
        <v>104</v>
      </c>
      <c r="C16" s="12">
        <v>23</v>
      </c>
      <c r="D16" s="9">
        <v>162</v>
      </c>
      <c r="E16" s="9">
        <v>170</v>
      </c>
      <c r="F16" s="9">
        <v>191</v>
      </c>
      <c r="G16" s="10">
        <f>SUM(D16:F16)</f>
        <v>523</v>
      </c>
      <c r="H16" s="11">
        <f>AVERAGE(D16:F16)</f>
        <v>174.33333333333334</v>
      </c>
    </row>
    <row r="17" spans="1:8" ht="15">
      <c r="A17" s="6">
        <v>4</v>
      </c>
      <c r="B17" s="7" t="s">
        <v>92</v>
      </c>
      <c r="C17" s="12">
        <v>30</v>
      </c>
      <c r="D17" s="9">
        <v>146</v>
      </c>
      <c r="E17" s="9">
        <v>183</v>
      </c>
      <c r="F17" s="9">
        <v>157</v>
      </c>
      <c r="G17" s="10">
        <f>SUM(D17:F17)</f>
        <v>486</v>
      </c>
      <c r="H17" s="11">
        <f>AVERAGE(D17:F17)</f>
        <v>162</v>
      </c>
    </row>
    <row r="18" spans="1:8" ht="15">
      <c r="A18" s="6">
        <v>5</v>
      </c>
      <c r="B18" s="7" t="s">
        <v>100</v>
      </c>
      <c r="C18" s="12">
        <v>19</v>
      </c>
      <c r="D18" s="9">
        <v>161</v>
      </c>
      <c r="E18" s="9">
        <v>137</v>
      </c>
      <c r="F18" s="9">
        <v>179</v>
      </c>
      <c r="G18" s="10">
        <f>SUM(D18:F18)</f>
        <v>477</v>
      </c>
      <c r="H18" s="11">
        <f>AVERAGE(D18:F18)</f>
        <v>159</v>
      </c>
    </row>
  </sheetData>
  <mergeCells count="6">
    <mergeCell ref="A1:B1"/>
    <mergeCell ref="D1:F1"/>
    <mergeCell ref="G1:H1"/>
    <mergeCell ref="A11:B11"/>
    <mergeCell ref="D11:F11"/>
    <mergeCell ref="G11:H11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42"/>
  <sheetViews>
    <sheetView showGridLines="0" showZeros="0" workbookViewId="0" topLeftCell="A8">
      <selection activeCell="K16" sqref="K16"/>
    </sheetView>
  </sheetViews>
  <sheetFormatPr defaultColWidth="9.140625" defaultRowHeight="12.75"/>
  <sheetData>
    <row r="2" spans="1:4" ht="12.75">
      <c r="A2" s="34" t="s">
        <v>26</v>
      </c>
      <c r="B2" s="61" t="str">
        <f>Boys!B4</f>
        <v>Brandon Biondo</v>
      </c>
      <c r="C2" s="61"/>
      <c r="D2" s="34">
        <f>F32</f>
        <v>456</v>
      </c>
    </row>
    <row r="3" spans="1:4" ht="12.75">
      <c r="A3" s="35"/>
      <c r="B3" s="35"/>
      <c r="C3" s="35"/>
      <c r="D3" s="30"/>
    </row>
    <row r="4" spans="1:7" ht="12.75">
      <c r="A4" s="64" t="s">
        <v>116</v>
      </c>
      <c r="B4" s="64"/>
      <c r="C4" s="64"/>
      <c r="D4" s="31"/>
      <c r="E4" s="60" t="s">
        <v>69</v>
      </c>
      <c r="F4" s="61"/>
      <c r="G4" s="29">
        <f>N32</f>
        <v>461</v>
      </c>
    </row>
    <row r="5" spans="1:7" ht="12.75">
      <c r="A5" s="33"/>
      <c r="B5" s="33"/>
      <c r="C5" s="33"/>
      <c r="D5" s="31"/>
      <c r="G5" s="30"/>
    </row>
    <row r="6" spans="1:7" ht="12.75">
      <c r="A6" s="34" t="s">
        <v>27</v>
      </c>
      <c r="B6" s="61" t="str">
        <f>Boys!B11</f>
        <v>Brent Boho</v>
      </c>
      <c r="C6" s="61"/>
      <c r="D6" s="36">
        <f>F33</f>
        <v>457</v>
      </c>
      <c r="G6" s="31"/>
    </row>
    <row r="7" ht="12.75">
      <c r="G7" s="31"/>
    </row>
    <row r="8" spans="5:10" ht="12.75">
      <c r="E8" s="46" t="s">
        <v>115</v>
      </c>
      <c r="F8" s="46"/>
      <c r="G8" s="31"/>
      <c r="H8" s="60" t="s">
        <v>58</v>
      </c>
      <c r="I8" s="61"/>
      <c r="J8" s="29">
        <v>386</v>
      </c>
    </row>
    <row r="9" spans="1:10" ht="12.75">
      <c r="A9" s="34" t="s">
        <v>28</v>
      </c>
      <c r="B9" s="61" t="str">
        <f>Boys!B7</f>
        <v>Billy Hibbard</v>
      </c>
      <c r="C9" s="61"/>
      <c r="D9" s="34">
        <f>F35</f>
        <v>461</v>
      </c>
      <c r="E9" t="s">
        <v>123</v>
      </c>
      <c r="G9" s="31"/>
      <c r="J9" s="30"/>
    </row>
    <row r="10" spans="1:10" ht="12.75">
      <c r="A10" s="35"/>
      <c r="B10" s="35"/>
      <c r="C10" s="35"/>
      <c r="D10" s="30"/>
      <c r="G10" s="31"/>
      <c r="J10" s="31"/>
    </row>
    <row r="11" spans="1:10" ht="12.75">
      <c r="A11" s="64" t="s">
        <v>117</v>
      </c>
      <c r="B11" s="64"/>
      <c r="C11" s="64"/>
      <c r="D11" s="31"/>
      <c r="E11" s="60" t="s">
        <v>58</v>
      </c>
      <c r="F11" s="61"/>
      <c r="G11" s="32">
        <f>N33</f>
        <v>461</v>
      </c>
      <c r="J11" s="31"/>
    </row>
    <row r="12" spans="1:10" ht="12.75">
      <c r="A12" s="33"/>
      <c r="B12" s="33"/>
      <c r="C12" s="33"/>
      <c r="D12" s="31"/>
      <c r="J12" s="31"/>
    </row>
    <row r="13" spans="1:10" ht="12.75">
      <c r="A13" s="34" t="s">
        <v>29</v>
      </c>
      <c r="B13" s="61" t="str">
        <f>Boys!B8</f>
        <v>Calvin Akers</v>
      </c>
      <c r="C13" s="61"/>
      <c r="D13" s="36">
        <f>F36</f>
        <v>408</v>
      </c>
      <c r="J13" s="31"/>
    </row>
    <row r="14" ht="12.75">
      <c r="J14" s="31"/>
    </row>
    <row r="15" spans="8:13" ht="12.75">
      <c r="H15" s="46" t="s">
        <v>113</v>
      </c>
      <c r="I15" s="46"/>
      <c r="J15" s="31"/>
      <c r="K15" s="60" t="s">
        <v>73</v>
      </c>
      <c r="L15" s="61"/>
      <c r="M15" s="61"/>
    </row>
    <row r="16" spans="1:10" ht="12.75">
      <c r="A16" s="34" t="s">
        <v>30</v>
      </c>
      <c r="B16" s="61" t="str">
        <f>Boys!B6</f>
        <v>Alex Fischer</v>
      </c>
      <c r="C16" s="61"/>
      <c r="D16" s="34">
        <f>F38</f>
        <v>397</v>
      </c>
      <c r="J16" s="31"/>
    </row>
    <row r="17" spans="1:13" ht="12.75">
      <c r="A17" s="35"/>
      <c r="B17" s="35"/>
      <c r="C17" s="35"/>
      <c r="D17" s="30"/>
      <c r="J17" s="31"/>
      <c r="K17" s="62" t="s">
        <v>34</v>
      </c>
      <c r="L17" s="63"/>
      <c r="M17" s="63"/>
    </row>
    <row r="18" spans="1:10" ht="12.75">
      <c r="A18" s="64" t="s">
        <v>118</v>
      </c>
      <c r="B18" s="64"/>
      <c r="C18" s="64"/>
      <c r="D18" s="31"/>
      <c r="E18" s="60" t="s">
        <v>78</v>
      </c>
      <c r="F18" s="61"/>
      <c r="G18" s="29">
        <f>N35</f>
        <v>427</v>
      </c>
      <c r="J18" s="31"/>
    </row>
    <row r="19" spans="1:10" ht="12.75">
      <c r="A19" s="33"/>
      <c r="B19" s="33"/>
      <c r="C19" s="33"/>
      <c r="D19" s="31"/>
      <c r="G19" s="30"/>
      <c r="J19" s="31"/>
    </row>
    <row r="20" spans="1:10" ht="12.75">
      <c r="A20" s="34" t="s">
        <v>31</v>
      </c>
      <c r="B20" s="61" t="str">
        <f>Boys!B9</f>
        <v>Cody Schmitt</v>
      </c>
      <c r="C20" s="61"/>
      <c r="D20" s="36">
        <f>F39</f>
        <v>457</v>
      </c>
      <c r="G20" s="31"/>
      <c r="J20" s="31"/>
    </row>
    <row r="21" spans="7:10" ht="12.75">
      <c r="G21" s="31"/>
      <c r="J21" s="31"/>
    </row>
    <row r="22" spans="5:10" ht="12.75">
      <c r="E22" s="46" t="s">
        <v>114</v>
      </c>
      <c r="F22" s="46"/>
      <c r="G22" s="31"/>
      <c r="H22" s="60" t="s">
        <v>73</v>
      </c>
      <c r="I22" s="61"/>
      <c r="J22" s="32">
        <v>435</v>
      </c>
    </row>
    <row r="23" spans="1:7" ht="12.75">
      <c r="A23" s="34" t="s">
        <v>32</v>
      </c>
      <c r="B23" s="61" t="str">
        <f>Boys!B5</f>
        <v>Dakota Vostry</v>
      </c>
      <c r="C23" s="61"/>
      <c r="D23" s="34">
        <f>F41</f>
        <v>515</v>
      </c>
      <c r="G23" s="31"/>
    </row>
    <row r="24" spans="1:7" ht="12.75">
      <c r="A24" s="35"/>
      <c r="B24" s="35"/>
      <c r="C24" s="35"/>
      <c r="D24" s="30"/>
      <c r="G24" s="31"/>
    </row>
    <row r="25" spans="1:7" ht="12.75">
      <c r="A25" s="64" t="s">
        <v>119</v>
      </c>
      <c r="B25" s="64"/>
      <c r="C25" s="64"/>
      <c r="D25" s="31"/>
      <c r="E25" s="60" t="s">
        <v>73</v>
      </c>
      <c r="F25" s="61"/>
      <c r="G25" s="32">
        <f>N36</f>
        <v>435</v>
      </c>
    </row>
    <row r="26" spans="1:4" ht="12.75">
      <c r="A26" s="33"/>
      <c r="B26" s="33"/>
      <c r="C26" s="33"/>
      <c r="D26" s="31"/>
    </row>
    <row r="27" spans="1:4" ht="12.75">
      <c r="A27" s="34" t="s">
        <v>33</v>
      </c>
      <c r="B27" s="61" t="str">
        <f>Boys!B10</f>
        <v>Spencer Draggoo</v>
      </c>
      <c r="C27" s="61"/>
      <c r="D27" s="36">
        <f>F42</f>
        <v>501</v>
      </c>
    </row>
    <row r="30" spans="1:14" ht="12.75">
      <c r="A30" s="59" t="s">
        <v>35</v>
      </c>
      <c r="B30" s="46"/>
      <c r="C30" s="46"/>
      <c r="D30" s="46"/>
      <c r="E30" s="46"/>
      <c r="F30" s="46"/>
      <c r="I30" s="59" t="s">
        <v>36</v>
      </c>
      <c r="J30" s="59"/>
      <c r="K30" s="59"/>
      <c r="L30" s="59"/>
      <c r="M30" s="59"/>
      <c r="N30" s="59"/>
    </row>
    <row r="32" spans="1:15" ht="12.75">
      <c r="A32" t="s">
        <v>26</v>
      </c>
      <c r="B32" s="46" t="str">
        <f>B2</f>
        <v>Brandon Biondo</v>
      </c>
      <c r="C32" s="46"/>
      <c r="D32">
        <v>193</v>
      </c>
      <c r="E32">
        <v>263</v>
      </c>
      <c r="F32">
        <f>D32+E32</f>
        <v>456</v>
      </c>
      <c r="I32" s="46" t="str">
        <f>E4</f>
        <v>Brent Boho</v>
      </c>
      <c r="J32" s="46"/>
      <c r="K32" s="46"/>
      <c r="L32">
        <v>248</v>
      </c>
      <c r="M32">
        <v>213</v>
      </c>
      <c r="N32">
        <f>L32+M32</f>
        <v>461</v>
      </c>
      <c r="O32">
        <v>224</v>
      </c>
    </row>
    <row r="33" spans="1:15" ht="12.75">
      <c r="A33" t="s">
        <v>27</v>
      </c>
      <c r="B33" s="46" t="str">
        <f>B6</f>
        <v>Brent Boho</v>
      </c>
      <c r="C33" s="46"/>
      <c r="D33">
        <v>244</v>
      </c>
      <c r="E33">
        <v>213</v>
      </c>
      <c r="F33">
        <f>D33+E33</f>
        <v>457</v>
      </c>
      <c r="I33" s="46" t="str">
        <f>E11</f>
        <v>Billy Hibbard</v>
      </c>
      <c r="J33" s="46"/>
      <c r="K33" s="46"/>
      <c r="L33">
        <v>227</v>
      </c>
      <c r="M33">
        <v>234</v>
      </c>
      <c r="N33">
        <f>L33+M33</f>
        <v>461</v>
      </c>
      <c r="O33">
        <v>237</v>
      </c>
    </row>
    <row r="35" spans="1:14" ht="12.75">
      <c r="A35" t="s">
        <v>28</v>
      </c>
      <c r="B35" s="46" t="str">
        <f>B9</f>
        <v>Billy Hibbard</v>
      </c>
      <c r="C35" s="46"/>
      <c r="D35">
        <v>248</v>
      </c>
      <c r="E35">
        <v>213</v>
      </c>
      <c r="F35">
        <f aca="true" t="shared" si="0" ref="F35:F42">D35+E35</f>
        <v>461</v>
      </c>
      <c r="I35" s="46" t="str">
        <f>E18</f>
        <v>Cody Schmitt</v>
      </c>
      <c r="J35" s="46"/>
      <c r="K35" s="46"/>
      <c r="L35">
        <v>243</v>
      </c>
      <c r="M35">
        <v>184</v>
      </c>
      <c r="N35">
        <f>L35+M35</f>
        <v>427</v>
      </c>
    </row>
    <row r="36" spans="1:14" ht="12.75">
      <c r="A36" t="s">
        <v>29</v>
      </c>
      <c r="B36" s="46" t="str">
        <f>B13</f>
        <v>Calvin Akers</v>
      </c>
      <c r="C36" s="46"/>
      <c r="D36">
        <v>204</v>
      </c>
      <c r="E36">
        <v>204</v>
      </c>
      <c r="F36">
        <f t="shared" si="0"/>
        <v>408</v>
      </c>
      <c r="I36" s="46" t="str">
        <f>E25</f>
        <v>Dakota Vostry</v>
      </c>
      <c r="J36" s="46"/>
      <c r="K36" s="46"/>
      <c r="L36">
        <v>205</v>
      </c>
      <c r="M36">
        <v>230</v>
      </c>
      <c r="N36">
        <f>L36+M36</f>
        <v>435</v>
      </c>
    </row>
    <row r="38" spans="1:14" ht="12.75">
      <c r="A38" t="s">
        <v>30</v>
      </c>
      <c r="B38" s="46" t="str">
        <f>B16</f>
        <v>Alex Fischer</v>
      </c>
      <c r="C38" s="46"/>
      <c r="D38">
        <v>192</v>
      </c>
      <c r="E38">
        <v>205</v>
      </c>
      <c r="F38">
        <f t="shared" si="0"/>
        <v>397</v>
      </c>
      <c r="I38" s="59" t="s">
        <v>37</v>
      </c>
      <c r="J38" s="59"/>
      <c r="K38" s="59"/>
      <c r="L38" s="59"/>
      <c r="M38" s="59"/>
      <c r="N38" s="59"/>
    </row>
    <row r="39" spans="1:6" ht="12.75">
      <c r="A39" t="s">
        <v>31</v>
      </c>
      <c r="B39" s="46" t="str">
        <f>B20</f>
        <v>Cody Schmitt</v>
      </c>
      <c r="C39" s="46"/>
      <c r="D39">
        <v>246</v>
      </c>
      <c r="E39">
        <v>211</v>
      </c>
      <c r="F39">
        <f t="shared" si="0"/>
        <v>457</v>
      </c>
    </row>
    <row r="40" spans="9:14" ht="12.75">
      <c r="I40" s="46" t="str">
        <f>H8</f>
        <v>Billy Hibbard</v>
      </c>
      <c r="J40" s="46"/>
      <c r="K40" s="46"/>
      <c r="L40">
        <v>194</v>
      </c>
      <c r="M40">
        <v>192</v>
      </c>
      <c r="N40">
        <f>L40+M40</f>
        <v>386</v>
      </c>
    </row>
    <row r="41" spans="1:14" ht="12.75">
      <c r="A41" t="s">
        <v>32</v>
      </c>
      <c r="B41" s="46" t="str">
        <f>B23</f>
        <v>Dakota Vostry</v>
      </c>
      <c r="C41" s="46"/>
      <c r="D41">
        <v>259</v>
      </c>
      <c r="E41">
        <v>256</v>
      </c>
      <c r="F41">
        <f t="shared" si="0"/>
        <v>515</v>
      </c>
      <c r="I41" s="46" t="str">
        <f>H22</f>
        <v>Dakota Vostry</v>
      </c>
      <c r="J41" s="46"/>
      <c r="K41" s="46"/>
      <c r="L41">
        <v>227</v>
      </c>
      <c r="M41">
        <v>208</v>
      </c>
      <c r="N41">
        <f>L41+M41</f>
        <v>435</v>
      </c>
    </row>
    <row r="42" spans="1:6" ht="12.75">
      <c r="A42" t="s">
        <v>33</v>
      </c>
      <c r="B42" s="46" t="str">
        <f>B27</f>
        <v>Spencer Draggoo</v>
      </c>
      <c r="C42" s="46"/>
      <c r="D42">
        <v>245</v>
      </c>
      <c r="E42">
        <v>256</v>
      </c>
      <c r="F42">
        <f t="shared" si="0"/>
        <v>501</v>
      </c>
    </row>
  </sheetData>
  <mergeCells count="40">
    <mergeCell ref="H22:I22"/>
    <mergeCell ref="H8:I8"/>
    <mergeCell ref="A4:C4"/>
    <mergeCell ref="B2:C2"/>
    <mergeCell ref="B6:C6"/>
    <mergeCell ref="B9:C9"/>
    <mergeCell ref="A11:C11"/>
    <mergeCell ref="A18:C18"/>
    <mergeCell ref="B13:C13"/>
    <mergeCell ref="B16:C16"/>
    <mergeCell ref="E4:F4"/>
    <mergeCell ref="E11:F11"/>
    <mergeCell ref="E18:F18"/>
    <mergeCell ref="E25:F25"/>
    <mergeCell ref="E8:F8"/>
    <mergeCell ref="E22:F22"/>
    <mergeCell ref="B35:C35"/>
    <mergeCell ref="B36:C36"/>
    <mergeCell ref="H15:I15"/>
    <mergeCell ref="K15:M15"/>
    <mergeCell ref="K17:M17"/>
    <mergeCell ref="A25:C25"/>
    <mergeCell ref="B20:C20"/>
    <mergeCell ref="B23:C23"/>
    <mergeCell ref="B27:C27"/>
    <mergeCell ref="A30:F30"/>
    <mergeCell ref="B38:C38"/>
    <mergeCell ref="B39:C39"/>
    <mergeCell ref="B41:C41"/>
    <mergeCell ref="B42:C42"/>
    <mergeCell ref="I30:N30"/>
    <mergeCell ref="I32:K32"/>
    <mergeCell ref="I33:K33"/>
    <mergeCell ref="B32:C32"/>
    <mergeCell ref="B33:C33"/>
    <mergeCell ref="I41:K41"/>
    <mergeCell ref="I35:K35"/>
    <mergeCell ref="I36:K36"/>
    <mergeCell ref="I38:N38"/>
    <mergeCell ref="I40:K40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42"/>
  <sheetViews>
    <sheetView showGridLines="0" showZeros="0" workbookViewId="0" topLeftCell="A8">
      <selection activeCell="K16" sqref="K16"/>
    </sheetView>
  </sheetViews>
  <sheetFormatPr defaultColWidth="9.140625" defaultRowHeight="12.75"/>
  <sheetData>
    <row r="2" spans="1:4" ht="12.75">
      <c r="A2" s="34" t="s">
        <v>26</v>
      </c>
      <c r="B2" s="61" t="str">
        <f>Girls!B4</f>
        <v>Taylor Purgett</v>
      </c>
      <c r="C2" s="61"/>
      <c r="D2" s="34"/>
    </row>
    <row r="3" spans="1:4" ht="12.75">
      <c r="A3" s="35"/>
      <c r="B3" s="35"/>
      <c r="C3" s="35"/>
      <c r="D3" s="30"/>
    </row>
    <row r="4" spans="1:7" ht="12.75">
      <c r="A4" s="64" t="s">
        <v>52</v>
      </c>
      <c r="B4" s="64"/>
      <c r="C4" s="64"/>
      <c r="D4" s="31"/>
      <c r="E4" s="60" t="str">
        <f>B2</f>
        <v>Taylor Purgett</v>
      </c>
      <c r="F4" s="61"/>
      <c r="G4" s="29">
        <v>547</v>
      </c>
    </row>
    <row r="5" spans="1:7" ht="12.75">
      <c r="A5" s="33"/>
      <c r="B5" s="33"/>
      <c r="C5" s="33"/>
      <c r="D5" s="31"/>
      <c r="G5" s="30"/>
    </row>
    <row r="6" spans="1:7" ht="12.75">
      <c r="A6" s="34" t="s">
        <v>27</v>
      </c>
      <c r="B6" s="61" t="s">
        <v>50</v>
      </c>
      <c r="C6" s="61"/>
      <c r="D6" s="36"/>
      <c r="G6" s="31"/>
    </row>
    <row r="7" ht="12.75">
      <c r="G7" s="31"/>
    </row>
    <row r="8" spans="5:10" ht="12.75">
      <c r="E8" s="46" t="s">
        <v>115</v>
      </c>
      <c r="F8" s="46"/>
      <c r="G8" s="31"/>
      <c r="H8" s="60" t="s">
        <v>90</v>
      </c>
      <c r="I8" s="61"/>
      <c r="J8" s="29">
        <v>341</v>
      </c>
    </row>
    <row r="9" spans="1:10" ht="12.75">
      <c r="A9" s="34" t="s">
        <v>28</v>
      </c>
      <c r="B9" s="61" t="str">
        <f>Girls!B7</f>
        <v>Caitlyn Moore</v>
      </c>
      <c r="C9" s="61"/>
      <c r="D9" s="34"/>
      <c r="G9" s="31"/>
      <c r="J9" s="30"/>
    </row>
    <row r="10" spans="1:10" ht="12.75">
      <c r="A10" s="35"/>
      <c r="B10" s="35"/>
      <c r="C10" s="35"/>
      <c r="D10" s="30"/>
      <c r="G10" s="31"/>
      <c r="J10" s="31"/>
    </row>
    <row r="11" spans="1:10" ht="12.75">
      <c r="A11" s="64" t="s">
        <v>52</v>
      </c>
      <c r="B11" s="64"/>
      <c r="C11" s="64"/>
      <c r="D11" s="31"/>
      <c r="E11" s="60" t="str">
        <f>B9</f>
        <v>Caitlyn Moore</v>
      </c>
      <c r="F11" s="61"/>
      <c r="G11" s="32">
        <v>407</v>
      </c>
      <c r="J11" s="31"/>
    </row>
    <row r="12" spans="1:10" ht="12.75">
      <c r="A12" s="33"/>
      <c r="B12" s="33"/>
      <c r="C12" s="33"/>
      <c r="D12" s="31"/>
      <c r="J12" s="31"/>
    </row>
    <row r="13" spans="1:10" ht="12.75">
      <c r="A13" s="34" t="s">
        <v>29</v>
      </c>
      <c r="B13" s="61" t="s">
        <v>50</v>
      </c>
      <c r="C13" s="61"/>
      <c r="D13" s="36"/>
      <c r="J13" s="31"/>
    </row>
    <row r="14" ht="12.75">
      <c r="J14" s="31"/>
    </row>
    <row r="15" spans="8:13" ht="12.75">
      <c r="H15" s="46" t="s">
        <v>51</v>
      </c>
      <c r="I15" s="46"/>
      <c r="J15" s="31"/>
      <c r="K15" s="60" t="s">
        <v>87</v>
      </c>
      <c r="L15" s="61"/>
      <c r="M15" s="61"/>
    </row>
    <row r="16" spans="1:10" ht="12.75">
      <c r="A16" s="34" t="s">
        <v>30</v>
      </c>
      <c r="B16" s="61" t="str">
        <f>Girls!B6</f>
        <v>Savannah Gerou</v>
      </c>
      <c r="C16" s="61"/>
      <c r="D16" s="34"/>
      <c r="J16" s="31"/>
    </row>
    <row r="17" spans="1:13" ht="12.75">
      <c r="A17" s="35"/>
      <c r="B17" s="35"/>
      <c r="C17" s="35"/>
      <c r="D17" s="30"/>
      <c r="J17" s="31"/>
      <c r="K17" s="62" t="s">
        <v>34</v>
      </c>
      <c r="L17" s="63"/>
      <c r="M17" s="63"/>
    </row>
    <row r="18" spans="1:10" ht="12.75">
      <c r="A18" s="64" t="s">
        <v>52</v>
      </c>
      <c r="B18" s="64"/>
      <c r="C18" s="64"/>
      <c r="D18" s="31"/>
      <c r="E18" s="60" t="str">
        <f>B16</f>
        <v>Savannah Gerou</v>
      </c>
      <c r="F18" s="61"/>
      <c r="G18" s="29">
        <v>364</v>
      </c>
      <c r="J18" s="31"/>
    </row>
    <row r="19" spans="1:10" ht="12.75">
      <c r="A19" s="33"/>
      <c r="B19" s="33"/>
      <c r="C19" s="33"/>
      <c r="D19" s="31"/>
      <c r="G19" s="30"/>
      <c r="J19" s="31"/>
    </row>
    <row r="20" spans="1:10" ht="12.75">
      <c r="A20" s="34" t="s">
        <v>31</v>
      </c>
      <c r="B20" s="61" t="s">
        <v>50</v>
      </c>
      <c r="C20" s="61"/>
      <c r="D20" s="36"/>
      <c r="G20" s="31"/>
      <c r="J20" s="31"/>
    </row>
    <row r="21" spans="7:10" ht="12.75">
      <c r="G21" s="31"/>
      <c r="J21" s="31"/>
    </row>
    <row r="22" spans="5:10" ht="12.75">
      <c r="E22" s="46" t="s">
        <v>113</v>
      </c>
      <c r="F22" s="46"/>
      <c r="G22" s="31"/>
      <c r="H22" s="60" t="s">
        <v>87</v>
      </c>
      <c r="I22" s="61"/>
      <c r="J22" s="32">
        <v>394</v>
      </c>
    </row>
    <row r="23" spans="1:7" ht="12.75">
      <c r="A23" s="34" t="s">
        <v>32</v>
      </c>
      <c r="B23" s="61" t="str">
        <f>Girls!B5</f>
        <v>Kaitlyn Rudy</v>
      </c>
      <c r="C23" s="61"/>
      <c r="D23" s="34"/>
      <c r="G23" s="31"/>
    </row>
    <row r="24" spans="1:7" ht="12.75">
      <c r="A24" s="35"/>
      <c r="B24" s="35"/>
      <c r="C24" s="35"/>
      <c r="D24" s="30"/>
      <c r="G24" s="31"/>
    </row>
    <row r="25" spans="1:7" ht="12.75">
      <c r="A25" s="64" t="s">
        <v>52</v>
      </c>
      <c r="B25" s="64"/>
      <c r="C25" s="64"/>
      <c r="D25" s="31"/>
      <c r="E25" s="60" t="str">
        <f>B23</f>
        <v>Kaitlyn Rudy</v>
      </c>
      <c r="F25" s="61"/>
      <c r="G25" s="32">
        <v>441</v>
      </c>
    </row>
    <row r="26" spans="1:4" ht="12.75">
      <c r="A26" s="33"/>
      <c r="B26" s="33"/>
      <c r="C26" s="33"/>
      <c r="D26" s="31"/>
    </row>
    <row r="27" spans="1:4" ht="12.75">
      <c r="A27" s="34" t="s">
        <v>33</v>
      </c>
      <c r="B27" s="61" t="s">
        <v>50</v>
      </c>
      <c r="C27" s="61"/>
      <c r="D27" s="36"/>
    </row>
    <row r="30" spans="1:14" ht="12.75">
      <c r="A30" s="59" t="s">
        <v>35</v>
      </c>
      <c r="B30" s="46"/>
      <c r="C30" s="46"/>
      <c r="D30" s="46"/>
      <c r="E30" s="46"/>
      <c r="F30" s="46"/>
      <c r="I30" s="59" t="s">
        <v>36</v>
      </c>
      <c r="J30" s="59"/>
      <c r="K30" s="59"/>
      <c r="L30" s="59"/>
      <c r="M30" s="59"/>
      <c r="N30" s="59"/>
    </row>
    <row r="32" spans="1:14" ht="12.75">
      <c r="A32" t="s">
        <v>26</v>
      </c>
      <c r="B32" s="46" t="str">
        <f>B2</f>
        <v>Taylor Purgett</v>
      </c>
      <c r="C32" s="46"/>
      <c r="F32">
        <f>D32+E32</f>
        <v>0</v>
      </c>
      <c r="I32" s="46" t="str">
        <f>E4</f>
        <v>Taylor Purgett</v>
      </c>
      <c r="J32" s="46"/>
      <c r="K32" s="46"/>
      <c r="L32">
        <v>268</v>
      </c>
      <c r="M32">
        <v>279</v>
      </c>
      <c r="N32">
        <f>L32+M32</f>
        <v>547</v>
      </c>
    </row>
    <row r="33" spans="1:14" ht="12.75">
      <c r="A33" t="s">
        <v>27</v>
      </c>
      <c r="B33" s="46" t="str">
        <f>B6</f>
        <v>BYE</v>
      </c>
      <c r="C33" s="46"/>
      <c r="F33">
        <f>D33+E33</f>
        <v>0</v>
      </c>
      <c r="I33" s="46" t="str">
        <f>E11</f>
        <v>Caitlyn Moore</v>
      </c>
      <c r="J33" s="46"/>
      <c r="K33" s="46"/>
      <c r="L33">
        <v>222</v>
      </c>
      <c r="M33">
        <v>185</v>
      </c>
      <c r="N33">
        <f>L33+M33</f>
        <v>407</v>
      </c>
    </row>
    <row r="35" spans="1:14" ht="12.75">
      <c r="A35" t="s">
        <v>28</v>
      </c>
      <c r="B35" s="46" t="str">
        <f>B9</f>
        <v>Caitlyn Moore</v>
      </c>
      <c r="C35" s="46"/>
      <c r="F35">
        <f>D35+E35</f>
        <v>0</v>
      </c>
      <c r="I35" s="46" t="str">
        <f>E18</f>
        <v>Savannah Gerou</v>
      </c>
      <c r="J35" s="46"/>
      <c r="K35" s="46"/>
      <c r="L35">
        <v>169</v>
      </c>
      <c r="M35">
        <v>195</v>
      </c>
      <c r="N35">
        <f>L35+M35</f>
        <v>364</v>
      </c>
    </row>
    <row r="36" spans="1:14" ht="12.75">
      <c r="A36" t="s">
        <v>29</v>
      </c>
      <c r="B36" s="46" t="str">
        <f>B13</f>
        <v>BYE</v>
      </c>
      <c r="C36" s="46"/>
      <c r="F36">
        <f>D36+E36</f>
        <v>0</v>
      </c>
      <c r="I36" s="46" t="str">
        <f>E25</f>
        <v>Kaitlyn Rudy</v>
      </c>
      <c r="J36" s="46"/>
      <c r="K36" s="46"/>
      <c r="L36">
        <v>214</v>
      </c>
      <c r="M36">
        <v>227</v>
      </c>
      <c r="N36">
        <f>L36+M36</f>
        <v>441</v>
      </c>
    </row>
    <row r="38" spans="1:14" ht="12.75">
      <c r="A38" t="s">
        <v>30</v>
      </c>
      <c r="B38" s="46" t="str">
        <f>B16</f>
        <v>Savannah Gerou</v>
      </c>
      <c r="C38" s="46"/>
      <c r="F38">
        <f>D38+E38</f>
        <v>0</v>
      </c>
      <c r="I38" s="59" t="s">
        <v>37</v>
      </c>
      <c r="J38" s="59"/>
      <c r="K38" s="59"/>
      <c r="L38" s="59"/>
      <c r="M38" s="59"/>
      <c r="N38" s="59"/>
    </row>
    <row r="39" spans="1:6" ht="12.75">
      <c r="A39" t="s">
        <v>31</v>
      </c>
      <c r="B39" s="46" t="str">
        <f>B20</f>
        <v>BYE</v>
      </c>
      <c r="C39" s="46"/>
      <c r="F39">
        <f>D39+E39</f>
        <v>0</v>
      </c>
    </row>
    <row r="40" spans="9:14" ht="12.75">
      <c r="I40" s="46" t="str">
        <f>H8</f>
        <v>Taylor Purgett</v>
      </c>
      <c r="J40" s="46"/>
      <c r="K40" s="46"/>
      <c r="L40">
        <v>193</v>
      </c>
      <c r="M40">
        <v>148</v>
      </c>
      <c r="N40">
        <f>L40+M40</f>
        <v>341</v>
      </c>
    </row>
    <row r="41" spans="1:14" ht="12.75">
      <c r="A41" t="s">
        <v>32</v>
      </c>
      <c r="B41" s="46" t="str">
        <f>B23</f>
        <v>Kaitlyn Rudy</v>
      </c>
      <c r="C41" s="46"/>
      <c r="F41">
        <f>D41+E41</f>
        <v>0</v>
      </c>
      <c r="I41" s="46" t="str">
        <f>H22</f>
        <v>Kaitlyn Rudy</v>
      </c>
      <c r="J41" s="46"/>
      <c r="K41" s="46"/>
      <c r="L41">
        <v>188</v>
      </c>
      <c r="M41">
        <v>206</v>
      </c>
      <c r="N41">
        <f>L41+M41</f>
        <v>394</v>
      </c>
    </row>
    <row r="42" spans="1:6" ht="12.75">
      <c r="A42" t="s">
        <v>33</v>
      </c>
      <c r="B42" s="46" t="str">
        <f>B27</f>
        <v>BYE</v>
      </c>
      <c r="C42" s="46"/>
      <c r="F42">
        <f>D42+E42</f>
        <v>0</v>
      </c>
    </row>
  </sheetData>
  <mergeCells count="40">
    <mergeCell ref="H8:I8"/>
    <mergeCell ref="H22:I22"/>
    <mergeCell ref="I41:K41"/>
    <mergeCell ref="I35:K35"/>
    <mergeCell ref="I36:K36"/>
    <mergeCell ref="I38:N38"/>
    <mergeCell ref="I40:K40"/>
    <mergeCell ref="I30:N30"/>
    <mergeCell ref="I32:K32"/>
    <mergeCell ref="I33:K33"/>
    <mergeCell ref="B32:C32"/>
    <mergeCell ref="B33:C33"/>
    <mergeCell ref="B38:C38"/>
    <mergeCell ref="B39:C39"/>
    <mergeCell ref="B41:C41"/>
    <mergeCell ref="B42:C42"/>
    <mergeCell ref="B35:C35"/>
    <mergeCell ref="B36:C36"/>
    <mergeCell ref="H15:I15"/>
    <mergeCell ref="K15:M15"/>
    <mergeCell ref="K17:M17"/>
    <mergeCell ref="A25:C25"/>
    <mergeCell ref="B20:C20"/>
    <mergeCell ref="B23:C23"/>
    <mergeCell ref="B27:C27"/>
    <mergeCell ref="A30:F30"/>
    <mergeCell ref="E4:F4"/>
    <mergeCell ref="E11:F11"/>
    <mergeCell ref="E18:F18"/>
    <mergeCell ref="E25:F25"/>
    <mergeCell ref="E8:F8"/>
    <mergeCell ref="E22:F22"/>
    <mergeCell ref="A11:C11"/>
    <mergeCell ref="A18:C18"/>
    <mergeCell ref="B13:C13"/>
    <mergeCell ref="B16:C16"/>
    <mergeCell ref="A4:C4"/>
    <mergeCell ref="B2:C2"/>
    <mergeCell ref="B6:C6"/>
    <mergeCell ref="B9:C9"/>
  </mergeCells>
  <printOptions/>
  <pageMargins left="0.75" right="0.75" top="1" bottom="1" header="0.5" footer="0.5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42"/>
  <sheetViews>
    <sheetView showGridLines="0" showZeros="0" workbookViewId="0" topLeftCell="A8">
      <selection activeCell="K16" sqref="K16"/>
    </sheetView>
  </sheetViews>
  <sheetFormatPr defaultColWidth="9.140625" defaultRowHeight="12.75"/>
  <sheetData>
    <row r="2" spans="1:4" ht="12.75">
      <c r="A2" s="34" t="s">
        <v>26</v>
      </c>
      <c r="B2" s="61" t="str">
        <f>Hdcp!B4</f>
        <v>Ben Blazej</v>
      </c>
      <c r="C2" s="61"/>
      <c r="D2" s="34"/>
    </row>
    <row r="3" spans="1:4" ht="12.75">
      <c r="A3" s="35"/>
      <c r="B3" s="35"/>
      <c r="C3" s="35"/>
      <c r="D3" s="30"/>
    </row>
    <row r="4" spans="1:7" ht="12.75">
      <c r="A4" s="64" t="s">
        <v>52</v>
      </c>
      <c r="B4" s="64"/>
      <c r="C4" s="64"/>
      <c r="D4" s="31"/>
      <c r="E4" s="60" t="str">
        <f>B2</f>
        <v>Ben Blazej</v>
      </c>
      <c r="F4" s="61"/>
      <c r="G4" s="29">
        <v>418</v>
      </c>
    </row>
    <row r="5" spans="1:7" ht="12.75">
      <c r="A5" s="33"/>
      <c r="B5" s="33"/>
      <c r="C5" s="33"/>
      <c r="D5" s="31"/>
      <c r="G5" s="30"/>
    </row>
    <row r="6" spans="1:7" ht="12.75">
      <c r="A6" s="34" t="s">
        <v>27</v>
      </c>
      <c r="B6" s="61" t="s">
        <v>50</v>
      </c>
      <c r="C6" s="61"/>
      <c r="D6" s="36"/>
      <c r="G6" s="31"/>
    </row>
    <row r="7" ht="12.75">
      <c r="G7" s="31"/>
    </row>
    <row r="8" spans="5:10" ht="12.75">
      <c r="E8" s="46" t="s">
        <v>113</v>
      </c>
      <c r="F8" s="46"/>
      <c r="G8" s="31"/>
      <c r="H8" s="60" t="s">
        <v>109</v>
      </c>
      <c r="I8" s="61"/>
      <c r="J8" s="29">
        <v>367</v>
      </c>
    </row>
    <row r="9" spans="1:10" ht="12.75">
      <c r="A9" s="34" t="s">
        <v>28</v>
      </c>
      <c r="B9" s="61" t="str">
        <f>Hdcp!B7</f>
        <v>Shawn Price</v>
      </c>
      <c r="C9" s="61"/>
      <c r="D9" s="34">
        <v>392</v>
      </c>
      <c r="G9" s="31"/>
      <c r="J9" s="30"/>
    </row>
    <row r="10" spans="1:10" ht="12.75">
      <c r="A10" s="35"/>
      <c r="B10" s="35"/>
      <c r="C10" s="35"/>
      <c r="D10" s="30"/>
      <c r="G10" s="31"/>
      <c r="J10" s="31"/>
    </row>
    <row r="11" spans="1:10" ht="12.75">
      <c r="A11" s="64" t="s">
        <v>120</v>
      </c>
      <c r="B11" s="64"/>
      <c r="C11" s="64"/>
      <c r="D11" s="31"/>
      <c r="E11" s="60" t="s">
        <v>109</v>
      </c>
      <c r="F11" s="61"/>
      <c r="G11" s="32">
        <v>421</v>
      </c>
      <c r="J11" s="31"/>
    </row>
    <row r="12" spans="1:10" ht="12.75">
      <c r="A12" s="33"/>
      <c r="B12" s="33"/>
      <c r="C12" s="33"/>
      <c r="D12" s="31"/>
      <c r="J12" s="31"/>
    </row>
    <row r="13" spans="1:10" ht="12.75">
      <c r="A13" s="34" t="s">
        <v>29</v>
      </c>
      <c r="B13" s="61" t="str">
        <f>Hdcp!B8</f>
        <v>Treasa Rost</v>
      </c>
      <c r="C13" s="61"/>
      <c r="D13" s="36">
        <v>435</v>
      </c>
      <c r="J13" s="31"/>
    </row>
    <row r="14" ht="12.75">
      <c r="J14" s="31"/>
    </row>
    <row r="15" spans="8:13" ht="12.75">
      <c r="H15" s="46" t="s">
        <v>115</v>
      </c>
      <c r="I15" s="46"/>
      <c r="J15" s="31"/>
      <c r="K15" s="60" t="s">
        <v>95</v>
      </c>
      <c r="L15" s="61"/>
      <c r="M15" s="61"/>
    </row>
    <row r="16" spans="1:10" ht="12.75">
      <c r="A16" s="34" t="s">
        <v>30</v>
      </c>
      <c r="B16" s="61" t="str">
        <f>Hdcp!B6</f>
        <v>Tyler Mouthey</v>
      </c>
      <c r="C16" s="61"/>
      <c r="D16" s="34">
        <v>434</v>
      </c>
      <c r="J16" s="31"/>
    </row>
    <row r="17" spans="1:13" ht="12.75">
      <c r="A17" s="35"/>
      <c r="B17" s="35"/>
      <c r="C17" s="35"/>
      <c r="D17" s="30"/>
      <c r="J17" s="31"/>
      <c r="K17" s="62" t="s">
        <v>34</v>
      </c>
      <c r="L17" s="63"/>
      <c r="M17" s="63"/>
    </row>
    <row r="18" spans="1:10" ht="12.75">
      <c r="A18" s="64" t="s">
        <v>114</v>
      </c>
      <c r="B18" s="64"/>
      <c r="C18" s="64"/>
      <c r="D18" s="31"/>
      <c r="E18" s="60" t="s">
        <v>94</v>
      </c>
      <c r="F18" s="61"/>
      <c r="G18" s="29">
        <v>408</v>
      </c>
      <c r="J18" s="31"/>
    </row>
    <row r="19" spans="1:10" ht="12.75">
      <c r="A19" s="33"/>
      <c r="B19" s="33"/>
      <c r="C19" s="33"/>
      <c r="D19" s="31"/>
      <c r="G19" s="30"/>
      <c r="J19" s="31"/>
    </row>
    <row r="20" spans="1:10" ht="12.75">
      <c r="A20" s="34" t="s">
        <v>31</v>
      </c>
      <c r="B20" s="61" t="str">
        <f>Hdcp!B9</f>
        <v>Austin Czerwinski</v>
      </c>
      <c r="C20" s="61"/>
      <c r="D20" s="36">
        <v>425</v>
      </c>
      <c r="G20" s="31"/>
      <c r="J20" s="31"/>
    </row>
    <row r="21" spans="7:10" ht="12.75">
      <c r="G21" s="31"/>
      <c r="J21" s="31"/>
    </row>
    <row r="22" spans="5:10" ht="12.75">
      <c r="E22" s="46" t="s">
        <v>116</v>
      </c>
      <c r="F22" s="46"/>
      <c r="G22" s="31"/>
      <c r="H22" s="60" t="s">
        <v>95</v>
      </c>
      <c r="I22" s="61"/>
      <c r="J22" s="32">
        <v>428</v>
      </c>
    </row>
    <row r="23" spans="1:7" ht="12.75">
      <c r="A23" s="34" t="s">
        <v>32</v>
      </c>
      <c r="B23" s="61" t="str">
        <f>Hdcp!B5</f>
        <v>William Dorow</v>
      </c>
      <c r="C23" s="61"/>
      <c r="D23" s="34"/>
      <c r="G23" s="31"/>
    </row>
    <row r="24" spans="1:7" ht="12.75">
      <c r="A24" s="35"/>
      <c r="B24" s="35"/>
      <c r="C24" s="35"/>
      <c r="D24" s="30"/>
      <c r="G24" s="31"/>
    </row>
    <row r="25" spans="1:7" ht="12.75">
      <c r="A25" s="64" t="s">
        <v>52</v>
      </c>
      <c r="B25" s="64"/>
      <c r="C25" s="64"/>
      <c r="D25" s="31"/>
      <c r="E25" s="60" t="str">
        <f>B23</f>
        <v>William Dorow</v>
      </c>
      <c r="F25" s="61"/>
      <c r="G25" s="32">
        <v>447</v>
      </c>
    </row>
    <row r="26" spans="1:4" ht="12.75">
      <c r="A26" s="33"/>
      <c r="B26" s="33"/>
      <c r="C26" s="33"/>
      <c r="D26" s="31"/>
    </row>
    <row r="27" spans="1:4" ht="12.75">
      <c r="A27" s="34" t="s">
        <v>33</v>
      </c>
      <c r="B27" s="61" t="s">
        <v>50</v>
      </c>
      <c r="C27" s="61"/>
      <c r="D27" s="36"/>
    </row>
    <row r="30" spans="1:14" ht="12.75">
      <c r="A30" s="59" t="s">
        <v>35</v>
      </c>
      <c r="B30" s="46"/>
      <c r="C30" s="46"/>
      <c r="D30" s="46"/>
      <c r="E30" s="46"/>
      <c r="F30" s="46"/>
      <c r="I30" s="59" t="s">
        <v>36</v>
      </c>
      <c r="J30" s="59"/>
      <c r="K30" s="59"/>
      <c r="L30" s="59"/>
      <c r="M30" s="59"/>
      <c r="N30" s="59"/>
    </row>
    <row r="32" spans="1:15" ht="12.75">
      <c r="A32" t="s">
        <v>26</v>
      </c>
      <c r="B32" s="46" t="str">
        <f>B2</f>
        <v>Ben Blazej</v>
      </c>
      <c r="C32" s="46"/>
      <c r="G32">
        <f>D32+E32+F32</f>
        <v>0</v>
      </c>
      <c r="I32" s="46" t="str">
        <f>E4</f>
        <v>Ben Blazej</v>
      </c>
      <c r="J32" s="46"/>
      <c r="K32" s="46"/>
      <c r="L32">
        <v>193</v>
      </c>
      <c r="M32">
        <v>171</v>
      </c>
      <c r="N32">
        <v>54</v>
      </c>
      <c r="O32">
        <f>L32+M32+N32</f>
        <v>418</v>
      </c>
    </row>
    <row r="33" spans="1:15" ht="12.75">
      <c r="A33" t="s">
        <v>27</v>
      </c>
      <c r="B33" s="46" t="str">
        <f>B6</f>
        <v>BYE</v>
      </c>
      <c r="C33" s="46"/>
      <c r="G33">
        <f aca="true" t="shared" si="0" ref="G33:G42">D33+E33+F33</f>
        <v>0</v>
      </c>
      <c r="I33" s="46" t="str">
        <f>E11</f>
        <v>Treasa Rost</v>
      </c>
      <c r="J33" s="46"/>
      <c r="K33" s="46"/>
      <c r="L33">
        <v>168</v>
      </c>
      <c r="M33">
        <v>137</v>
      </c>
      <c r="N33">
        <v>116</v>
      </c>
      <c r="O33">
        <f>L33+M33+N33</f>
        <v>421</v>
      </c>
    </row>
    <row r="35" spans="1:15" ht="12.75">
      <c r="A35" t="s">
        <v>28</v>
      </c>
      <c r="B35" s="46" t="str">
        <f>B9</f>
        <v>Shawn Price</v>
      </c>
      <c r="C35" s="46"/>
      <c r="D35">
        <v>194</v>
      </c>
      <c r="E35">
        <v>162</v>
      </c>
      <c r="F35">
        <v>36</v>
      </c>
      <c r="G35">
        <f t="shared" si="0"/>
        <v>392</v>
      </c>
      <c r="I35" s="46" t="str">
        <f>E18</f>
        <v>Tyler Mouthey</v>
      </c>
      <c r="J35" s="46"/>
      <c r="K35" s="46"/>
      <c r="L35">
        <v>213</v>
      </c>
      <c r="M35">
        <v>137</v>
      </c>
      <c r="N35">
        <v>58</v>
      </c>
      <c r="O35">
        <f>L35+M35+N35</f>
        <v>408</v>
      </c>
    </row>
    <row r="36" spans="1:15" ht="12.75">
      <c r="A36" t="s">
        <v>29</v>
      </c>
      <c r="B36" s="46" t="str">
        <f>B13</f>
        <v>Treasa Rost</v>
      </c>
      <c r="C36" s="46"/>
      <c r="D36">
        <v>160</v>
      </c>
      <c r="E36">
        <v>159</v>
      </c>
      <c r="F36">
        <v>116</v>
      </c>
      <c r="G36">
        <f t="shared" si="0"/>
        <v>435</v>
      </c>
      <c r="I36" s="46" t="str">
        <f>E25</f>
        <v>William Dorow</v>
      </c>
      <c r="J36" s="46"/>
      <c r="K36" s="46"/>
      <c r="L36">
        <v>172</v>
      </c>
      <c r="M36">
        <v>171</v>
      </c>
      <c r="N36">
        <v>104</v>
      </c>
      <c r="O36">
        <f>L36+M36+N36</f>
        <v>447</v>
      </c>
    </row>
    <row r="38" spans="1:14" ht="12.75">
      <c r="A38" t="s">
        <v>30</v>
      </c>
      <c r="B38" s="46" t="str">
        <f>B16</f>
        <v>Tyler Mouthey</v>
      </c>
      <c r="C38" s="46"/>
      <c r="D38">
        <v>149</v>
      </c>
      <c r="E38">
        <v>227</v>
      </c>
      <c r="F38">
        <v>58</v>
      </c>
      <c r="G38">
        <f t="shared" si="0"/>
        <v>434</v>
      </c>
      <c r="I38" s="59" t="s">
        <v>37</v>
      </c>
      <c r="J38" s="59"/>
      <c r="K38" s="59"/>
      <c r="L38" s="59"/>
      <c r="M38" s="59"/>
      <c r="N38" s="59"/>
    </row>
    <row r="39" spans="1:7" ht="12.75">
      <c r="A39" t="s">
        <v>31</v>
      </c>
      <c r="B39" s="46" t="str">
        <f>B20</f>
        <v>Austin Czerwinski</v>
      </c>
      <c r="C39" s="46"/>
      <c r="D39">
        <v>166</v>
      </c>
      <c r="E39">
        <v>169</v>
      </c>
      <c r="F39">
        <v>90</v>
      </c>
      <c r="G39">
        <f t="shared" si="0"/>
        <v>425</v>
      </c>
    </row>
    <row r="40" spans="9:15" ht="12.75">
      <c r="I40" s="46" t="str">
        <f>H8</f>
        <v>Treasa Rost</v>
      </c>
      <c r="J40" s="46"/>
      <c r="K40" s="46"/>
      <c r="L40">
        <v>107</v>
      </c>
      <c r="M40">
        <v>144</v>
      </c>
      <c r="N40">
        <v>116</v>
      </c>
      <c r="O40">
        <f>L40+M40+N40</f>
        <v>367</v>
      </c>
    </row>
    <row r="41" spans="1:15" ht="12.75">
      <c r="A41" t="s">
        <v>32</v>
      </c>
      <c r="B41" s="46" t="str">
        <f>B23</f>
        <v>William Dorow</v>
      </c>
      <c r="C41" s="46"/>
      <c r="G41">
        <f t="shared" si="0"/>
        <v>0</v>
      </c>
      <c r="I41" s="46" t="str">
        <f>H22</f>
        <v>William Dorow</v>
      </c>
      <c r="J41" s="46"/>
      <c r="K41" s="46"/>
      <c r="L41">
        <v>176</v>
      </c>
      <c r="M41">
        <v>148</v>
      </c>
      <c r="N41">
        <v>104</v>
      </c>
      <c r="O41">
        <f>L41+M41+N41</f>
        <v>428</v>
      </c>
    </row>
    <row r="42" spans="1:7" ht="12.75">
      <c r="A42" t="s">
        <v>33</v>
      </c>
      <c r="B42" s="46" t="str">
        <f>B27</f>
        <v>BYE</v>
      </c>
      <c r="C42" s="46"/>
      <c r="G42">
        <f t="shared" si="0"/>
        <v>0</v>
      </c>
    </row>
  </sheetData>
  <mergeCells count="40">
    <mergeCell ref="H22:I22"/>
    <mergeCell ref="H8:I8"/>
    <mergeCell ref="A4:C4"/>
    <mergeCell ref="B2:C2"/>
    <mergeCell ref="B6:C6"/>
    <mergeCell ref="B9:C9"/>
    <mergeCell ref="A11:C11"/>
    <mergeCell ref="A18:C18"/>
    <mergeCell ref="B13:C13"/>
    <mergeCell ref="B16:C16"/>
    <mergeCell ref="E4:F4"/>
    <mergeCell ref="E11:F11"/>
    <mergeCell ref="E18:F18"/>
    <mergeCell ref="E25:F25"/>
    <mergeCell ref="E8:F8"/>
    <mergeCell ref="E22:F22"/>
    <mergeCell ref="B35:C35"/>
    <mergeCell ref="B36:C36"/>
    <mergeCell ref="H15:I15"/>
    <mergeCell ref="K15:M15"/>
    <mergeCell ref="K17:M17"/>
    <mergeCell ref="A25:C25"/>
    <mergeCell ref="B20:C20"/>
    <mergeCell ref="B23:C23"/>
    <mergeCell ref="B27:C27"/>
    <mergeCell ref="A30:F30"/>
    <mergeCell ref="B38:C38"/>
    <mergeCell ref="B39:C39"/>
    <mergeCell ref="B41:C41"/>
    <mergeCell ref="B42:C42"/>
    <mergeCell ref="I30:N30"/>
    <mergeCell ref="I32:K32"/>
    <mergeCell ref="I33:K33"/>
    <mergeCell ref="B32:C32"/>
    <mergeCell ref="B33:C33"/>
    <mergeCell ref="I41:K41"/>
    <mergeCell ref="I35:K35"/>
    <mergeCell ref="I36:K36"/>
    <mergeCell ref="I38:N38"/>
    <mergeCell ref="I40:K40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2014-11-16T20:46:15Z</cp:lastPrinted>
  <dcterms:created xsi:type="dcterms:W3CDTF">2010-09-08T14:50:21Z</dcterms:created>
  <dcterms:modified xsi:type="dcterms:W3CDTF">2014-11-16T22:36:32Z</dcterms:modified>
  <cp:category/>
  <cp:version/>
  <cp:contentType/>
  <cp:contentStatus/>
</cp:coreProperties>
</file>