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25" tabRatio="764" activeTab="0"/>
  </bookViews>
  <sheets>
    <sheet name="Final Prize List" sheetId="1" r:id="rId1"/>
    <sheet name="Boys" sheetId="2" r:id="rId2"/>
    <sheet name="Girls" sheetId="3" r:id="rId3"/>
    <sheet name="Hdcp" sheetId="4" r:id="rId4"/>
    <sheet name="JG1" sheetId="5" r:id="rId5"/>
    <sheet name="JG2" sheetId="6" r:id="rId6"/>
    <sheet name="2nd Rd Boys" sheetId="7" r:id="rId7"/>
    <sheet name="2nd Rd Girls" sheetId="8" r:id="rId8"/>
    <sheet name="2nd Rd Hdcp" sheetId="9" r:id="rId9"/>
    <sheet name="Boys Bracket" sheetId="10" r:id="rId10"/>
    <sheet name="Girls Bracket" sheetId="11" r:id="rId11"/>
    <sheet name="Hdcp Bracket" sheetId="12" r:id="rId12"/>
  </sheets>
  <definedNames/>
  <calcPr fullCalcOnLoad="1"/>
</workbook>
</file>

<file path=xl/sharedStrings.xml><?xml version="1.0" encoding="utf-8"?>
<sst xmlns="http://schemas.openxmlformats.org/spreadsheetml/2006/main" count="605" uniqueCount="277">
  <si>
    <t>Pos.</t>
  </si>
  <si>
    <t>Name</t>
  </si>
  <si>
    <t>Lane</t>
  </si>
  <si>
    <t>Game 1</t>
  </si>
  <si>
    <t>Game 2</t>
  </si>
  <si>
    <t>Game 3</t>
  </si>
  <si>
    <t>Game 4</t>
  </si>
  <si>
    <t>Game 5</t>
  </si>
  <si>
    <t>Game 6</t>
  </si>
  <si>
    <t>Total</t>
  </si>
  <si>
    <t>Average</t>
  </si>
  <si>
    <t>Boys Scratch</t>
  </si>
  <si>
    <t>Girls Scratch</t>
  </si>
  <si>
    <t>Handicap</t>
  </si>
  <si>
    <t>Hdcp</t>
  </si>
  <si>
    <t>Game 1 Total</t>
  </si>
  <si>
    <t>Game 2 Total</t>
  </si>
  <si>
    <t>Total After 2</t>
  </si>
  <si>
    <t>Game 3 Total</t>
  </si>
  <si>
    <t>Total After 3</t>
  </si>
  <si>
    <t>Avg</t>
  </si>
  <si>
    <t>Game 4 Total</t>
  </si>
  <si>
    <t>Total After 4</t>
  </si>
  <si>
    <t>Game 5 Total</t>
  </si>
  <si>
    <t>Total After 5</t>
  </si>
  <si>
    <t>Game 6 Total</t>
  </si>
  <si>
    <t>#1</t>
  </si>
  <si>
    <t>#4</t>
  </si>
  <si>
    <t>#3</t>
  </si>
  <si>
    <t>#2</t>
  </si>
  <si>
    <t>Finals</t>
  </si>
  <si>
    <t>Junior Bowlers Scholarship Tour</t>
  </si>
  <si>
    <t>Boys Scratch Division</t>
  </si>
  <si>
    <t>1st</t>
  </si>
  <si>
    <t>2nd</t>
  </si>
  <si>
    <t>3rd</t>
  </si>
  <si>
    <t>Total Scholarships Awarded</t>
  </si>
  <si>
    <t>Girls Scratch Division</t>
  </si>
  <si>
    <t>Handicap Division</t>
  </si>
  <si>
    <t>Junior Gold Qualifier</t>
  </si>
  <si>
    <t>Total Scholarships Awarded at this Tournament</t>
  </si>
  <si>
    <t>Bracket Winners</t>
  </si>
  <si>
    <t>5th</t>
  </si>
  <si>
    <t>9th</t>
  </si>
  <si>
    <t>High Game</t>
  </si>
  <si>
    <t>Total Brackets</t>
  </si>
  <si>
    <t>U18 Boys Junior Gold</t>
  </si>
  <si>
    <t>U18 Junior Gold Girls</t>
  </si>
  <si>
    <t>Boys Scratch 2nd Round</t>
  </si>
  <si>
    <t>Qual.</t>
  </si>
  <si>
    <t>Girls Scratch 2nd Round</t>
  </si>
  <si>
    <t>Qual</t>
  </si>
  <si>
    <t>Total After 7</t>
  </si>
  <si>
    <t>Total After 8</t>
  </si>
  <si>
    <t>Total After 9</t>
  </si>
  <si>
    <t>Scratch Total</t>
  </si>
  <si>
    <t>Winner</t>
  </si>
  <si>
    <t>Semi Finals</t>
  </si>
  <si>
    <t>Place</t>
  </si>
  <si>
    <t>Bowler</t>
  </si>
  <si>
    <t>Hometown</t>
  </si>
  <si>
    <t>Won</t>
  </si>
  <si>
    <t>Ashwaubenon Bowling Alley</t>
  </si>
  <si>
    <t>Sunday November 26, 2023</t>
  </si>
  <si>
    <t>Lane Pattern:</t>
  </si>
  <si>
    <t>Sheboygan, WI</t>
  </si>
  <si>
    <t>Stevens Point, WI</t>
  </si>
  <si>
    <t>Neenah, WI</t>
  </si>
  <si>
    <t>Oshkosh, WI</t>
  </si>
  <si>
    <t>Kaukauna, WI</t>
  </si>
  <si>
    <t>Plover, WI</t>
  </si>
  <si>
    <t>Altoona, WI</t>
  </si>
  <si>
    <t>Woodruff, WI</t>
  </si>
  <si>
    <t>Marshfield, WI</t>
  </si>
  <si>
    <t>Eau Claire, WI</t>
  </si>
  <si>
    <t>Chippewa Falls, WI</t>
  </si>
  <si>
    <t>North Fond du Lac, WI</t>
  </si>
  <si>
    <t>Omro, WI</t>
  </si>
  <si>
    <t>Antigo, WI</t>
  </si>
  <si>
    <t>Wauwatosa, WI</t>
  </si>
  <si>
    <t>Suamico, WI</t>
  </si>
  <si>
    <t>Waupaca, WI</t>
  </si>
  <si>
    <t>Iola, WI</t>
  </si>
  <si>
    <t>Green Bay, WI</t>
  </si>
  <si>
    <t>Brown Deer, WI</t>
  </si>
  <si>
    <t>Sun Prairie, WI</t>
  </si>
  <si>
    <t>Weston, WI</t>
  </si>
  <si>
    <t>Madison, WI</t>
  </si>
  <si>
    <t>Muskego, WI</t>
  </si>
  <si>
    <t>Hatley, WI</t>
  </si>
  <si>
    <t>Ringle, WI</t>
  </si>
  <si>
    <t>Wausau, WI</t>
  </si>
  <si>
    <t>Campbellsport, WI</t>
  </si>
  <si>
    <t>Prairie du Sac, WI</t>
  </si>
  <si>
    <t>West Bend, WI</t>
  </si>
  <si>
    <t>Hunter Adams</t>
  </si>
  <si>
    <t>Zach Olson</t>
  </si>
  <si>
    <t>Dalton Zeman</t>
  </si>
  <si>
    <t>Connor Kuehn</t>
  </si>
  <si>
    <t>Colby Hietpas</t>
  </si>
  <si>
    <t>Kyler Zeman</t>
  </si>
  <si>
    <t>Zach  Cornell</t>
  </si>
  <si>
    <t>Matthew Steffen</t>
  </si>
  <si>
    <t>Xavier Gauthier</t>
  </si>
  <si>
    <t>Tyler Portzen</t>
  </si>
  <si>
    <t>Tailen Scheuermann</t>
  </si>
  <si>
    <t>Logan Egnoski</t>
  </si>
  <si>
    <t>Talan Pockat</t>
  </si>
  <si>
    <t>Riley Egnoski</t>
  </si>
  <si>
    <t>Devin McKiski</t>
  </si>
  <si>
    <t>Trae Henrichsmeyer</t>
  </si>
  <si>
    <t>Ethan Kruase</t>
  </si>
  <si>
    <t>Rylee Schwartz</t>
  </si>
  <si>
    <t>Topher Cieszynski</t>
  </si>
  <si>
    <t>Jack Steger</t>
  </si>
  <si>
    <t>Kyle Muth</t>
  </si>
  <si>
    <t>Connor Ness</t>
  </si>
  <si>
    <t>Braden Mallasch</t>
  </si>
  <si>
    <t>Robert Vater</t>
  </si>
  <si>
    <t>Austin Boex</t>
  </si>
  <si>
    <t>Wyatt Walker</t>
  </si>
  <si>
    <t>Aubin Williams</t>
  </si>
  <si>
    <t>Carter Wescott</t>
  </si>
  <si>
    <t>Henry Vater</t>
  </si>
  <si>
    <t>Bill Hunsicker</t>
  </si>
  <si>
    <t>Brady Jaecks</t>
  </si>
  <si>
    <t>Josiah Claussen</t>
  </si>
  <si>
    <t>Derek Hayes</t>
  </si>
  <si>
    <t>Ian Kloss</t>
  </si>
  <si>
    <t>Kasey Hughes</t>
  </si>
  <si>
    <t>Aiden Walter</t>
  </si>
  <si>
    <t>Jayden Kenney</t>
  </si>
  <si>
    <t>Brenton Peters</t>
  </si>
  <si>
    <t>Matthew Peters</t>
  </si>
  <si>
    <t>Dominic Hutter</t>
  </si>
  <si>
    <t>Nicholas Koenings</t>
  </si>
  <si>
    <t>Levi Gabrielse</t>
  </si>
  <si>
    <t>Zach Zoromski</t>
  </si>
  <si>
    <t>Carson Schrauth</t>
  </si>
  <si>
    <t>Beaver Dam, WI</t>
  </si>
  <si>
    <t>Birnamwood, WI</t>
  </si>
  <si>
    <t>Elk Mound, WI</t>
  </si>
  <si>
    <t>Watertown, WI</t>
  </si>
  <si>
    <t>Greenfield, WI</t>
  </si>
  <si>
    <t>Rothschild, WI</t>
  </si>
  <si>
    <t>Pulaski, WI</t>
  </si>
  <si>
    <t>Brillion, WI</t>
  </si>
  <si>
    <t>Hartford, WI</t>
  </si>
  <si>
    <t>New London, WI</t>
  </si>
  <si>
    <t>Kenzie Anderson</t>
  </si>
  <si>
    <t>Alexis Vande Kolk</t>
  </si>
  <si>
    <t>Holly Orgeman</t>
  </si>
  <si>
    <t>Alivia Baskin</t>
  </si>
  <si>
    <t>Mackenzie Krause</t>
  </si>
  <si>
    <t>Megyn Prochaska</t>
  </si>
  <si>
    <t>Savana Larsen</t>
  </si>
  <si>
    <t>Abbi Oldenhoff</t>
  </si>
  <si>
    <t>Angela Steinke</t>
  </si>
  <si>
    <t>Madison Carriveau</t>
  </si>
  <si>
    <t>Ashley Bowe</t>
  </si>
  <si>
    <t>Natalie Hirsch</t>
  </si>
  <si>
    <t>Zoe Krueger</t>
  </si>
  <si>
    <t>Kenosha, WI</t>
  </si>
  <si>
    <t>Burlington, WI</t>
  </si>
  <si>
    <t>Tomahawk, WI</t>
  </si>
  <si>
    <t>Wittenberg, WI</t>
  </si>
  <si>
    <t>Lomira, WI</t>
  </si>
  <si>
    <t>Milwaukee, WI</t>
  </si>
  <si>
    <t>Peshtigo, WI</t>
  </si>
  <si>
    <t>Germantown, WI</t>
  </si>
  <si>
    <t>Manawa, WI</t>
  </si>
  <si>
    <t>Oconto Falls, WI</t>
  </si>
  <si>
    <t>Cudahy, WI</t>
  </si>
  <si>
    <t>Omar Weber</t>
  </si>
  <si>
    <t>Rylee Tesch</t>
  </si>
  <si>
    <t>Xavier Martinez</t>
  </si>
  <si>
    <t>Marvin Gerth</t>
  </si>
  <si>
    <t>Pierce Gauthier</t>
  </si>
  <si>
    <t>Allissa Gerth</t>
  </si>
  <si>
    <t>Noah Pearson</t>
  </si>
  <si>
    <t>Robert Jensen</t>
  </si>
  <si>
    <t>Abigail Jensen</t>
  </si>
  <si>
    <t>Chace Rick</t>
  </si>
  <si>
    <t>Braelynn Anderson</t>
  </si>
  <si>
    <t>Kei Westfall</t>
  </si>
  <si>
    <t>Abigail Butterfield</t>
  </si>
  <si>
    <t>Preston Bloch</t>
  </si>
  <si>
    <t>Ryann Shira</t>
  </si>
  <si>
    <t>Donovan Shira</t>
  </si>
  <si>
    <t>Calleigh Beyer</t>
  </si>
  <si>
    <t>Marissa Miller</t>
  </si>
  <si>
    <t>Isabel Zirbel</t>
  </si>
  <si>
    <t>Carson Kenney</t>
  </si>
  <si>
    <t>Emma Taylor</t>
  </si>
  <si>
    <t>Harper Wallenfang</t>
  </si>
  <si>
    <t>Riley Champion</t>
  </si>
  <si>
    <t>Danielle Tank</t>
  </si>
  <si>
    <t>Brayden Champion</t>
  </si>
  <si>
    <t>Oliver Harms</t>
  </si>
  <si>
    <t>Braxton Soldner</t>
  </si>
  <si>
    <t>Kaitlin Dayton</t>
  </si>
  <si>
    <t>Brent Schilling</t>
  </si>
  <si>
    <t>Isaiah Cornell</t>
  </si>
  <si>
    <t>Braelyn Boss</t>
  </si>
  <si>
    <t>Miley Young</t>
  </si>
  <si>
    <t>Chloe Hanson</t>
  </si>
  <si>
    <t>Grant Hanson</t>
  </si>
  <si>
    <t>Kaiden Storck</t>
  </si>
  <si>
    <t>Dousman, WI</t>
  </si>
  <si>
    <t>Kameron Harder</t>
  </si>
  <si>
    <t>Cooper Rickert</t>
  </si>
  <si>
    <t>Miley Brooks</t>
  </si>
  <si>
    <t>Racine, WI</t>
  </si>
  <si>
    <t>Layton Barlow</t>
  </si>
  <si>
    <t>Warren Miller</t>
  </si>
  <si>
    <t>Jeffrey Retzlaff</t>
  </si>
  <si>
    <t>Jack Dysland</t>
  </si>
  <si>
    <t>Greendale, WI</t>
  </si>
  <si>
    <t>Adam Toetz</t>
  </si>
  <si>
    <t>Franklin, WI</t>
  </si>
  <si>
    <t>Seth Harms</t>
  </si>
  <si>
    <t>Brent Thompson</t>
  </si>
  <si>
    <t>Christian Garcia</t>
  </si>
  <si>
    <t>Hannah Zubke</t>
  </si>
  <si>
    <t>Lowell, WI</t>
  </si>
  <si>
    <t>Cecelia Schmidt</t>
  </si>
  <si>
    <t>Seymour, WI</t>
  </si>
  <si>
    <t>Lance Kutz</t>
  </si>
  <si>
    <t>Lawson Sperbeck</t>
  </si>
  <si>
    <t>U12 / U15 Junior Gold</t>
  </si>
  <si>
    <t>U18 Junior Gold</t>
  </si>
  <si>
    <t>6th</t>
  </si>
  <si>
    <t>7th</t>
  </si>
  <si>
    <t>8th</t>
  </si>
  <si>
    <t>10th</t>
  </si>
  <si>
    <t>11th</t>
  </si>
  <si>
    <t>12th</t>
  </si>
  <si>
    <t>13th</t>
  </si>
  <si>
    <t>14th</t>
  </si>
  <si>
    <t>5A</t>
  </si>
  <si>
    <t>5B</t>
  </si>
  <si>
    <t>6C</t>
  </si>
  <si>
    <t>6D</t>
  </si>
  <si>
    <t>7A</t>
  </si>
  <si>
    <t>7B</t>
  </si>
  <si>
    <t>8C</t>
  </si>
  <si>
    <t>8D</t>
  </si>
  <si>
    <t>9A</t>
  </si>
  <si>
    <t>9B</t>
  </si>
  <si>
    <t>10C</t>
  </si>
  <si>
    <t>10D</t>
  </si>
  <si>
    <t>11A</t>
  </si>
  <si>
    <t>11B</t>
  </si>
  <si>
    <t>12C</t>
  </si>
  <si>
    <t>12D</t>
  </si>
  <si>
    <t>13A</t>
  </si>
  <si>
    <t>13B</t>
  </si>
  <si>
    <t>14C</t>
  </si>
  <si>
    <t>14D</t>
  </si>
  <si>
    <t>15A</t>
  </si>
  <si>
    <t>15B</t>
  </si>
  <si>
    <t>16C</t>
  </si>
  <si>
    <t>16D</t>
  </si>
  <si>
    <t>17A</t>
  </si>
  <si>
    <t>17B</t>
  </si>
  <si>
    <t>18C</t>
  </si>
  <si>
    <t>18D</t>
  </si>
  <si>
    <t>Lanes: 13 - 14</t>
  </si>
  <si>
    <t>Lanes:  7 - 8</t>
  </si>
  <si>
    <t>Lanes:  9 - 10</t>
  </si>
  <si>
    <t>Lanes: 9 - 10</t>
  </si>
  <si>
    <t>Lanes:  15 - 16</t>
  </si>
  <si>
    <t>Lanes:  11 - 12</t>
  </si>
  <si>
    <t>Lanes:  17 - 18</t>
  </si>
  <si>
    <t>Lanes:  13 - 14</t>
  </si>
  <si>
    <t>N/S</t>
  </si>
  <si>
    <t>Ethan Krause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</si>
</sst>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[$-409]dddd\,\ mmmm\ dd\,\ yyyy"/>
    <numFmt numFmtId="166" formatCode="[$-409]mmmm\ d\,\ yyyy;@"/>
    <numFmt numFmtId="167" formatCode="&quot;$&quot;#,##0"/>
  </numFmts>
  <fonts count="51">
    <font>
      <sz val="10"/>
      <name val="Arial"/>
      <family val="0"/>
    </font>
    <font>
      <sz val="11"/>
      <name val="Bookman Old Style"/>
      <family val="1"/>
    </font>
    <font>
      <u val="single"/>
      <sz val="10"/>
      <name val="Bookman Old Style"/>
      <family val="1"/>
    </font>
    <font>
      <sz val="8"/>
      <name val="Bookman Old Style"/>
      <family val="1"/>
    </font>
    <font>
      <sz val="8"/>
      <name val="Arial"/>
      <family val="2"/>
    </font>
    <font>
      <u val="single"/>
      <sz val="8"/>
      <name val="Bookman Old Style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name val="Book Antiqua"/>
      <family val="1"/>
    </font>
    <font>
      <sz val="14"/>
      <name val="Book Antiqua"/>
      <family val="1"/>
    </font>
    <font>
      <b/>
      <sz val="12"/>
      <name val="Book Antiqua"/>
      <family val="1"/>
    </font>
    <font>
      <sz val="12"/>
      <name val="Book Antiqua"/>
      <family val="1"/>
    </font>
    <font>
      <u val="doubleAccounting"/>
      <sz val="12"/>
      <name val="Book Antiqua"/>
      <family val="1"/>
    </font>
    <font>
      <u val="single"/>
      <sz val="12"/>
      <name val="Book Antiqua"/>
      <family val="1"/>
    </font>
    <font>
      <b/>
      <u val="single"/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33" borderId="13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43" fontId="1" fillId="0" borderId="13" xfId="0" applyNumberFormat="1" applyFont="1" applyBorder="1" applyAlignment="1">
      <alignment horizontal="center"/>
    </xf>
    <xf numFmtId="0" fontId="1" fillId="35" borderId="13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36" borderId="13" xfId="0" applyFont="1" applyFill="1" applyBorder="1" applyAlignment="1">
      <alignment/>
    </xf>
    <xf numFmtId="0" fontId="3" fillId="0" borderId="13" xfId="0" applyFont="1" applyBorder="1" applyAlignment="1">
      <alignment horizontal="center"/>
    </xf>
    <xf numFmtId="0" fontId="3" fillId="36" borderId="13" xfId="0" applyFont="1" applyFill="1" applyBorder="1" applyAlignment="1">
      <alignment horizontal="center"/>
    </xf>
    <xf numFmtId="0" fontId="3" fillId="37" borderId="13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43" fontId="3" fillId="0" borderId="13" xfId="0" applyNumberFormat="1" applyFont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167" fontId="13" fillId="0" borderId="0" xfId="0" applyNumberFormat="1" applyFont="1" applyAlignment="1">
      <alignment/>
    </xf>
    <xf numFmtId="6" fontId="13" fillId="0" borderId="0" xfId="0" applyNumberFormat="1" applyFont="1" applyAlignment="1">
      <alignment/>
    </xf>
    <xf numFmtId="6" fontId="14" fillId="0" borderId="0" xfId="0" applyNumberFormat="1" applyFont="1" applyAlignment="1">
      <alignment/>
    </xf>
    <xf numFmtId="0" fontId="13" fillId="0" borderId="0" xfId="0" applyFont="1" applyAlignment="1">
      <alignment/>
    </xf>
    <xf numFmtId="0" fontId="8" fillId="0" borderId="0" xfId="0" applyFont="1" applyAlignment="1">
      <alignment/>
    </xf>
    <xf numFmtId="6" fontId="1" fillId="0" borderId="0" xfId="0" applyNumberFormat="1" applyFont="1" applyAlignment="1">
      <alignment/>
    </xf>
    <xf numFmtId="0" fontId="2" fillId="0" borderId="13" xfId="0" applyFont="1" applyBorder="1" applyAlignment="1">
      <alignment horizontal="center"/>
    </xf>
    <xf numFmtId="6" fontId="3" fillId="0" borderId="0" xfId="0" applyNumberFormat="1" applyFont="1" applyAlignment="1">
      <alignment/>
    </xf>
    <xf numFmtId="0" fontId="1" fillId="16" borderId="13" xfId="0" applyFont="1" applyFill="1" applyBorder="1" applyAlignment="1">
      <alignment horizontal="center"/>
    </xf>
    <xf numFmtId="0" fontId="1" fillId="15" borderId="13" xfId="0" applyFont="1" applyFill="1" applyBorder="1" applyAlignment="1">
      <alignment horizontal="center"/>
    </xf>
    <xf numFmtId="0" fontId="1" fillId="9" borderId="13" xfId="0" applyFont="1" applyFill="1" applyBorder="1" applyAlignment="1">
      <alignment horizontal="center"/>
    </xf>
    <xf numFmtId="0" fontId="3" fillId="18" borderId="13" xfId="0" applyFont="1" applyFill="1" applyBorder="1" applyAlignment="1">
      <alignment horizontal="center"/>
    </xf>
    <xf numFmtId="0" fontId="3" fillId="10" borderId="13" xfId="0" applyFont="1" applyFill="1" applyBorder="1" applyAlignment="1">
      <alignment horizontal="center"/>
    </xf>
    <xf numFmtId="0" fontId="5" fillId="0" borderId="19" xfId="0" applyFont="1" applyBorder="1" applyAlignment="1">
      <alignment horizontal="center" wrapText="1"/>
    </xf>
    <xf numFmtId="0" fontId="3" fillId="33" borderId="20" xfId="0" applyFont="1" applyFill="1" applyBorder="1" applyAlignment="1">
      <alignment horizontal="center"/>
    </xf>
    <xf numFmtId="0" fontId="5" fillId="0" borderId="21" xfId="0" applyFont="1" applyBorder="1" applyAlignment="1">
      <alignment horizontal="center" wrapText="1"/>
    </xf>
    <xf numFmtId="40" fontId="3" fillId="0" borderId="22" xfId="0" applyNumberFormat="1" applyFont="1" applyBorder="1" applyAlignment="1">
      <alignment/>
    </xf>
    <xf numFmtId="0" fontId="3" fillId="10" borderId="13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10" fillId="0" borderId="0" xfId="0" applyFont="1" applyAlignment="1">
      <alignment/>
    </xf>
    <xf numFmtId="0" fontId="16" fillId="0" borderId="13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3" xfId="0" applyFont="1" applyBorder="1" applyAlignment="1">
      <alignment/>
    </xf>
    <xf numFmtId="6" fontId="13" fillId="0" borderId="13" xfId="0" applyNumberFormat="1" applyFont="1" applyBorder="1" applyAlignment="1">
      <alignment/>
    </xf>
    <xf numFmtId="0" fontId="10" fillId="0" borderId="13" xfId="0" applyFont="1" applyBorder="1" applyAlignment="1">
      <alignment/>
    </xf>
    <xf numFmtId="0" fontId="13" fillId="0" borderId="13" xfId="0" applyFont="1" applyBorder="1" applyAlignment="1">
      <alignment/>
    </xf>
    <xf numFmtId="6" fontId="15" fillId="0" borderId="13" xfId="0" applyNumberFormat="1" applyFont="1" applyBorder="1" applyAlignment="1">
      <alignment/>
    </xf>
    <xf numFmtId="167" fontId="16" fillId="0" borderId="13" xfId="0" applyNumberFormat="1" applyFont="1" applyBorder="1" applyAlignment="1">
      <alignment horizontal="center"/>
    </xf>
    <xf numFmtId="6" fontId="16" fillId="0" borderId="13" xfId="0" applyNumberFormat="1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3" fillId="0" borderId="20" xfId="0" applyFont="1" applyBorder="1" applyAlignment="1">
      <alignment/>
    </xf>
    <xf numFmtId="0" fontId="13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Alignment="1">
      <alignment/>
    </xf>
    <xf numFmtId="0" fontId="13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166" fontId="3" fillId="0" borderId="0" xfId="0" applyNumberFormat="1" applyFont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8" fillId="0" borderId="25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0" xfId="0" applyFont="1" applyAlignment="1">
      <alignment/>
    </xf>
    <xf numFmtId="0" fontId="8" fillId="0" borderId="1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25" xfId="0" applyFont="1" applyBorder="1" applyAlignment="1">
      <alignment/>
    </xf>
    <xf numFmtId="0" fontId="1" fillId="11" borderId="13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57150</xdr:colOff>
      <xdr:row>0</xdr:row>
      <xdr:rowOff>0</xdr:rowOff>
    </xdr:from>
    <xdr:to>
      <xdr:col>7</xdr:col>
      <xdr:colOff>361950</xdr:colOff>
      <xdr:row>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0"/>
          <a:ext cx="9144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257175</xdr:colOff>
      <xdr:row>0</xdr:row>
      <xdr:rowOff>85725</xdr:rowOff>
    </xdr:from>
    <xdr:to>
      <xdr:col>1</xdr:col>
      <xdr:colOff>628650</xdr:colOff>
      <xdr:row>5</xdr:row>
      <xdr:rowOff>38100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" y="85725"/>
          <a:ext cx="14382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63"/>
  <sheetViews>
    <sheetView tabSelected="1" zoomScalePageLayoutView="0" workbookViewId="0" topLeftCell="A21">
      <selection activeCell="D40" sqref="D40:E40"/>
    </sheetView>
  </sheetViews>
  <sheetFormatPr defaultColWidth="9.140625" defaultRowHeight="12.75"/>
  <cols>
    <col min="1" max="1" width="16.00390625" style="37" customWidth="1"/>
    <col min="2" max="3" width="11.7109375" style="37" customWidth="1"/>
    <col min="4" max="4" width="13.140625" style="37" customWidth="1"/>
    <col min="5" max="5" width="12.00390625" style="37" customWidth="1"/>
    <col min="6" max="6" width="30.421875" style="37" customWidth="1"/>
    <col min="7" max="16384" width="9.140625" style="37" customWidth="1"/>
  </cols>
  <sheetData>
    <row r="1" spans="2:10" ht="18.75">
      <c r="B1" s="62"/>
      <c r="C1" s="82" t="s">
        <v>31</v>
      </c>
      <c r="D1" s="83"/>
      <c r="E1" s="83"/>
      <c r="F1" s="83"/>
      <c r="G1" s="66"/>
      <c r="H1" s="66"/>
      <c r="I1" s="63"/>
      <c r="J1" s="60"/>
    </row>
    <row r="2" spans="2:8" ht="13.5">
      <c r="B2" s="67"/>
      <c r="C2" s="67"/>
      <c r="D2" s="67"/>
      <c r="E2" s="67"/>
      <c r="F2" s="67"/>
      <c r="G2" s="67"/>
      <c r="H2" s="67"/>
    </row>
    <row r="3" spans="2:10" s="39" customFormat="1" ht="15.75">
      <c r="B3" s="64"/>
      <c r="C3" s="84" t="s">
        <v>62</v>
      </c>
      <c r="D3" s="85"/>
      <c r="E3" s="85"/>
      <c r="F3" s="85"/>
      <c r="G3" s="61"/>
      <c r="H3" s="61"/>
      <c r="I3" s="43"/>
      <c r="J3" s="61"/>
    </row>
    <row r="4" spans="2:10" s="39" customFormat="1" ht="15.75">
      <c r="B4" s="64"/>
      <c r="C4" s="84" t="s">
        <v>63</v>
      </c>
      <c r="D4" s="85"/>
      <c r="E4" s="85"/>
      <c r="F4" s="85"/>
      <c r="G4" s="61"/>
      <c r="H4" s="61"/>
      <c r="I4" s="43"/>
      <c r="J4" s="61"/>
    </row>
    <row r="5" spans="2:10" s="39" customFormat="1" ht="15.75">
      <c r="B5" s="64"/>
      <c r="C5" s="84" t="s">
        <v>64</v>
      </c>
      <c r="D5" s="85"/>
      <c r="E5" s="85"/>
      <c r="F5" s="85"/>
      <c r="G5" s="61"/>
      <c r="H5" s="61"/>
      <c r="I5" s="43"/>
      <c r="J5" s="61"/>
    </row>
    <row r="6" ht="13.5"/>
    <row r="7" spans="2:8" ht="16.5">
      <c r="B7" s="38" t="s">
        <v>32</v>
      </c>
      <c r="C7" s="39"/>
      <c r="D7" s="39"/>
      <c r="E7" s="39"/>
      <c r="F7" s="39"/>
      <c r="G7" s="40"/>
      <c r="H7" s="39"/>
    </row>
    <row r="8" spans="2:8" ht="16.5">
      <c r="B8" s="38"/>
      <c r="C8" s="68" t="s">
        <v>58</v>
      </c>
      <c r="D8" s="77" t="s">
        <v>59</v>
      </c>
      <c r="E8" s="77"/>
      <c r="F8" s="68" t="s">
        <v>60</v>
      </c>
      <c r="G8" s="75" t="s">
        <v>61</v>
      </c>
      <c r="H8" s="39"/>
    </row>
    <row r="9" spans="3:7" ht="15.75">
      <c r="C9" s="69" t="s">
        <v>33</v>
      </c>
      <c r="D9" s="86" t="s">
        <v>117</v>
      </c>
      <c r="E9" s="86"/>
      <c r="F9" s="70" t="s">
        <v>81</v>
      </c>
      <c r="G9" s="71">
        <v>800</v>
      </c>
    </row>
    <row r="10" spans="3:7" ht="15.75">
      <c r="C10" s="69" t="s">
        <v>34</v>
      </c>
      <c r="D10" s="86" t="s">
        <v>110</v>
      </c>
      <c r="E10" s="86"/>
      <c r="F10" s="70" t="s">
        <v>74</v>
      </c>
      <c r="G10" s="71">
        <v>400</v>
      </c>
    </row>
    <row r="11" spans="3:7" ht="15.75">
      <c r="C11" s="69" t="s">
        <v>35</v>
      </c>
      <c r="D11" s="86" t="s">
        <v>118</v>
      </c>
      <c r="E11" s="86"/>
      <c r="F11" s="70" t="s">
        <v>82</v>
      </c>
      <c r="G11" s="71">
        <v>200</v>
      </c>
    </row>
    <row r="12" spans="3:7" ht="15.75">
      <c r="C12" s="69" t="s">
        <v>35</v>
      </c>
      <c r="D12" s="86" t="s">
        <v>112</v>
      </c>
      <c r="E12" s="86"/>
      <c r="F12" s="70" t="s">
        <v>76</v>
      </c>
      <c r="G12" s="71">
        <v>200</v>
      </c>
    </row>
    <row r="13" spans="3:7" ht="15.75">
      <c r="C13" s="69" t="s">
        <v>42</v>
      </c>
      <c r="D13" s="86" t="s">
        <v>113</v>
      </c>
      <c r="E13" s="86"/>
      <c r="F13" s="70" t="s">
        <v>77</v>
      </c>
      <c r="G13" s="71">
        <v>115</v>
      </c>
    </row>
    <row r="14" spans="3:7" ht="15.75">
      <c r="C14" s="69" t="s">
        <v>231</v>
      </c>
      <c r="D14" s="86" t="s">
        <v>127</v>
      </c>
      <c r="E14" s="86"/>
      <c r="F14" s="70" t="s">
        <v>87</v>
      </c>
      <c r="G14" s="71">
        <v>105</v>
      </c>
    </row>
    <row r="15" spans="3:7" ht="15.75">
      <c r="C15" s="69" t="s">
        <v>232</v>
      </c>
      <c r="D15" s="86" t="s">
        <v>121</v>
      </c>
      <c r="E15" s="86"/>
      <c r="F15" s="70" t="s">
        <v>84</v>
      </c>
      <c r="G15" s="71">
        <v>100</v>
      </c>
    </row>
    <row r="16" spans="3:7" ht="15.75">
      <c r="C16" s="69" t="s">
        <v>233</v>
      </c>
      <c r="D16" s="86" t="s">
        <v>115</v>
      </c>
      <c r="E16" s="86"/>
      <c r="F16" s="70" t="s">
        <v>79</v>
      </c>
      <c r="G16" s="71">
        <v>95</v>
      </c>
    </row>
    <row r="17" spans="3:7" ht="15.75">
      <c r="C17" s="69" t="s">
        <v>43</v>
      </c>
      <c r="D17" s="86" t="s">
        <v>137</v>
      </c>
      <c r="E17" s="86"/>
      <c r="F17" s="70" t="s">
        <v>94</v>
      </c>
      <c r="G17" s="71">
        <v>90</v>
      </c>
    </row>
    <row r="18" spans="3:7" ht="15.75">
      <c r="C18" s="69" t="s">
        <v>234</v>
      </c>
      <c r="D18" s="86" t="s">
        <v>95</v>
      </c>
      <c r="E18" s="86"/>
      <c r="F18" s="70" t="s">
        <v>65</v>
      </c>
      <c r="G18" s="71">
        <v>85</v>
      </c>
    </row>
    <row r="19" spans="3:7" ht="15.75">
      <c r="C19" s="69" t="s">
        <v>235</v>
      </c>
      <c r="D19" s="86" t="s">
        <v>97</v>
      </c>
      <c r="E19" s="86"/>
      <c r="F19" s="70" t="s">
        <v>65</v>
      </c>
      <c r="G19" s="71">
        <v>80</v>
      </c>
    </row>
    <row r="20" spans="3:7" ht="15.75">
      <c r="C20" s="69" t="s">
        <v>236</v>
      </c>
      <c r="D20" s="86" t="s">
        <v>99</v>
      </c>
      <c r="E20" s="86"/>
      <c r="F20" s="70" t="s">
        <v>69</v>
      </c>
      <c r="G20" s="71">
        <v>75</v>
      </c>
    </row>
    <row r="21" spans="3:7" ht="15.75">
      <c r="C21" s="69" t="s">
        <v>237</v>
      </c>
      <c r="D21" s="86" t="s">
        <v>125</v>
      </c>
      <c r="E21" s="86"/>
      <c r="F21" s="70" t="s">
        <v>86</v>
      </c>
      <c r="G21" s="71">
        <v>70</v>
      </c>
    </row>
    <row r="22" spans="3:7" ht="15.75">
      <c r="C22" s="69" t="s">
        <v>238</v>
      </c>
      <c r="D22" s="86" t="s">
        <v>136</v>
      </c>
      <c r="E22" s="86"/>
      <c r="F22" s="70" t="s">
        <v>83</v>
      </c>
      <c r="G22" s="71">
        <v>65</v>
      </c>
    </row>
    <row r="23" spans="3:7" ht="13.5">
      <c r="C23" s="72"/>
      <c r="D23" s="72"/>
      <c r="E23" s="72"/>
      <c r="F23" s="72"/>
      <c r="G23" s="72"/>
    </row>
    <row r="24" spans="3:7" ht="15.75">
      <c r="C24" s="73" t="s">
        <v>36</v>
      </c>
      <c r="D24" s="72"/>
      <c r="E24" s="72"/>
      <c r="F24" s="72"/>
      <c r="G24" s="74">
        <f>SUM(G9:G22)</f>
        <v>2480</v>
      </c>
    </row>
    <row r="26" spans="2:7" ht="16.5">
      <c r="B26" s="38" t="s">
        <v>37</v>
      </c>
      <c r="C26" s="39"/>
      <c r="D26" s="39"/>
      <c r="E26" s="39"/>
      <c r="F26" s="39"/>
      <c r="G26" s="40"/>
    </row>
    <row r="27" spans="2:7" ht="16.5">
      <c r="B27" s="38"/>
      <c r="C27" s="68" t="s">
        <v>58</v>
      </c>
      <c r="D27" s="77" t="s">
        <v>59</v>
      </c>
      <c r="E27" s="77"/>
      <c r="F27" s="68" t="s">
        <v>60</v>
      </c>
      <c r="G27" s="75" t="s">
        <v>61</v>
      </c>
    </row>
    <row r="28" spans="3:7" ht="15.75">
      <c r="C28" s="69" t="s">
        <v>33</v>
      </c>
      <c r="D28" s="86" t="s">
        <v>151</v>
      </c>
      <c r="E28" s="86"/>
      <c r="F28" s="70" t="s">
        <v>140</v>
      </c>
      <c r="G28" s="71">
        <v>350</v>
      </c>
    </row>
    <row r="29" spans="3:7" ht="15.75">
      <c r="C29" s="69" t="s">
        <v>34</v>
      </c>
      <c r="D29" s="86" t="s">
        <v>152</v>
      </c>
      <c r="E29" s="86"/>
      <c r="F29" s="70" t="s">
        <v>141</v>
      </c>
      <c r="G29" s="71">
        <v>160</v>
      </c>
    </row>
    <row r="30" spans="3:7" ht="15.75">
      <c r="C30" s="69" t="s">
        <v>35</v>
      </c>
      <c r="D30" s="86" t="s">
        <v>159</v>
      </c>
      <c r="E30" s="86"/>
      <c r="F30" s="70" t="s">
        <v>146</v>
      </c>
      <c r="G30" s="71">
        <v>90</v>
      </c>
    </row>
    <row r="31" spans="3:7" ht="15.75">
      <c r="C31" s="69" t="s">
        <v>35</v>
      </c>
      <c r="D31" s="86" t="s">
        <v>223</v>
      </c>
      <c r="E31" s="86"/>
      <c r="F31" s="70" t="s">
        <v>142</v>
      </c>
      <c r="G31" s="71">
        <v>90</v>
      </c>
    </row>
    <row r="32" spans="3:7" ht="15.75">
      <c r="C32" s="69" t="s">
        <v>42</v>
      </c>
      <c r="D32" s="86" t="s">
        <v>153</v>
      </c>
      <c r="E32" s="86"/>
      <c r="F32" s="70" t="s">
        <v>75</v>
      </c>
      <c r="G32" s="71">
        <v>65</v>
      </c>
    </row>
    <row r="33" spans="3:7" ht="13.5">
      <c r="C33" s="72"/>
      <c r="D33" s="72"/>
      <c r="E33" s="72"/>
      <c r="F33" s="72"/>
      <c r="G33" s="72"/>
    </row>
    <row r="34" spans="3:7" ht="15.75">
      <c r="C34" s="73" t="s">
        <v>36</v>
      </c>
      <c r="D34" s="72"/>
      <c r="E34" s="72"/>
      <c r="F34" s="72"/>
      <c r="G34" s="74">
        <f>SUM(G28:G32)</f>
        <v>755</v>
      </c>
    </row>
    <row r="35" spans="2:7" ht="15.75">
      <c r="B35" s="39"/>
      <c r="C35" s="39"/>
      <c r="D35" s="39"/>
      <c r="E35" s="39"/>
      <c r="F35" s="39"/>
      <c r="G35" s="39"/>
    </row>
    <row r="36" spans="2:7" ht="16.5">
      <c r="B36" s="38" t="s">
        <v>38</v>
      </c>
      <c r="C36" s="39"/>
      <c r="D36" s="39"/>
      <c r="E36" s="39"/>
      <c r="F36" s="39"/>
      <c r="G36" s="41"/>
    </row>
    <row r="37" spans="2:7" ht="16.5">
      <c r="B37" s="38"/>
      <c r="C37" s="68" t="s">
        <v>58</v>
      </c>
      <c r="D37" s="77" t="s">
        <v>59</v>
      </c>
      <c r="E37" s="77"/>
      <c r="F37" s="68" t="s">
        <v>60</v>
      </c>
      <c r="G37" s="76" t="s">
        <v>61</v>
      </c>
    </row>
    <row r="38" spans="2:7" ht="15.75">
      <c r="B38" s="39"/>
      <c r="C38" s="69" t="s">
        <v>33</v>
      </c>
      <c r="D38" s="86" t="s">
        <v>185</v>
      </c>
      <c r="E38" s="86"/>
      <c r="F38" s="70" t="s">
        <v>83</v>
      </c>
      <c r="G38" s="71">
        <v>560</v>
      </c>
    </row>
    <row r="39" spans="2:7" ht="15.75">
      <c r="B39" s="39"/>
      <c r="C39" s="69" t="s">
        <v>34</v>
      </c>
      <c r="D39" s="86" t="s">
        <v>197</v>
      </c>
      <c r="E39" s="86"/>
      <c r="F39" s="70" t="s">
        <v>172</v>
      </c>
      <c r="G39" s="71">
        <v>280</v>
      </c>
    </row>
    <row r="40" spans="2:7" ht="15.75">
      <c r="B40" s="39"/>
      <c r="C40" s="69" t="s">
        <v>35</v>
      </c>
      <c r="D40" s="86" t="s">
        <v>228</v>
      </c>
      <c r="E40" s="86"/>
      <c r="F40" s="70" t="s">
        <v>83</v>
      </c>
      <c r="G40" s="71">
        <v>150</v>
      </c>
    </row>
    <row r="41" spans="2:7" ht="15.75">
      <c r="B41" s="39"/>
      <c r="C41" s="69" t="s">
        <v>35</v>
      </c>
      <c r="D41" s="86" t="s">
        <v>190</v>
      </c>
      <c r="E41" s="86"/>
      <c r="F41" s="70" t="s">
        <v>171</v>
      </c>
      <c r="G41" s="71">
        <v>150</v>
      </c>
    </row>
    <row r="42" spans="2:7" ht="15.75">
      <c r="B42" s="39"/>
      <c r="C42" s="69" t="s">
        <v>42</v>
      </c>
      <c r="D42" s="86" t="s">
        <v>186</v>
      </c>
      <c r="E42" s="86"/>
      <c r="F42" s="70" t="s">
        <v>168</v>
      </c>
      <c r="G42" s="71">
        <v>90</v>
      </c>
    </row>
    <row r="43" spans="2:7" ht="15.75">
      <c r="B43" s="39"/>
      <c r="C43" s="69" t="s">
        <v>231</v>
      </c>
      <c r="D43" s="86" t="s">
        <v>175</v>
      </c>
      <c r="E43" s="86"/>
      <c r="F43" s="70" t="s">
        <v>65</v>
      </c>
      <c r="G43" s="71">
        <v>80</v>
      </c>
    </row>
    <row r="44" spans="2:7" ht="15.75">
      <c r="B44" s="39"/>
      <c r="C44" s="69" t="s">
        <v>232</v>
      </c>
      <c r="D44" s="86" t="s">
        <v>181</v>
      </c>
      <c r="E44" s="86"/>
      <c r="F44" s="70" t="s">
        <v>165</v>
      </c>
      <c r="G44" s="71">
        <v>70</v>
      </c>
    </row>
    <row r="45" spans="2:7" ht="15.75">
      <c r="B45" s="39"/>
      <c r="C45" s="69" t="s">
        <v>233</v>
      </c>
      <c r="D45" s="86" t="s">
        <v>191</v>
      </c>
      <c r="E45" s="86"/>
      <c r="F45" s="70" t="s">
        <v>148</v>
      </c>
      <c r="G45" s="71">
        <v>65</v>
      </c>
    </row>
    <row r="46" spans="2:7" ht="15.75">
      <c r="B46" s="39"/>
      <c r="C46" s="69" t="s">
        <v>43</v>
      </c>
      <c r="D46" s="86" t="s">
        <v>214</v>
      </c>
      <c r="E46" s="86"/>
      <c r="F46" s="70" t="s">
        <v>66</v>
      </c>
      <c r="G46" s="71">
        <v>60</v>
      </c>
    </row>
    <row r="47" spans="2:7" ht="15.75">
      <c r="B47" s="39"/>
      <c r="C47" s="73"/>
      <c r="D47" s="73"/>
      <c r="E47" s="73"/>
      <c r="F47" s="73"/>
      <c r="G47" s="73"/>
    </row>
    <row r="48" spans="2:7" ht="15.75">
      <c r="B48" s="39"/>
      <c r="C48" s="73" t="s">
        <v>36</v>
      </c>
      <c r="D48" s="73"/>
      <c r="E48" s="73"/>
      <c r="F48" s="73"/>
      <c r="G48" s="74">
        <f>SUM(G38:G47)</f>
        <v>1505</v>
      </c>
    </row>
    <row r="49" spans="2:7" ht="15.75">
      <c r="B49" s="39"/>
      <c r="C49" s="39"/>
      <c r="D49" s="39"/>
      <c r="E49" s="39"/>
      <c r="F49" s="39"/>
      <c r="G49" s="39"/>
    </row>
    <row r="50" spans="2:7" ht="15.75">
      <c r="B50" s="39"/>
      <c r="C50" s="39"/>
      <c r="D50" s="39"/>
      <c r="E50" s="39"/>
      <c r="F50" s="39"/>
      <c r="G50" s="39"/>
    </row>
    <row r="51" spans="2:7" ht="16.5">
      <c r="B51" s="38" t="s">
        <v>39</v>
      </c>
      <c r="C51" s="39"/>
      <c r="D51" s="39"/>
      <c r="E51" s="39"/>
      <c r="F51" s="39"/>
      <c r="G51" s="39"/>
    </row>
    <row r="52" spans="2:8" ht="15.75">
      <c r="B52" s="39"/>
      <c r="C52" s="78" t="s">
        <v>193</v>
      </c>
      <c r="D52" s="79"/>
      <c r="E52" s="80"/>
      <c r="F52" s="70" t="s">
        <v>183</v>
      </c>
      <c r="G52" s="65"/>
      <c r="H52" s="65"/>
    </row>
    <row r="53" spans="2:8" ht="15.75">
      <c r="B53" s="39"/>
      <c r="C53" s="78" t="s">
        <v>120</v>
      </c>
      <c r="D53" s="79"/>
      <c r="E53" s="80"/>
      <c r="F53" s="70" t="s">
        <v>157</v>
      </c>
      <c r="G53" s="65"/>
      <c r="H53" s="65"/>
    </row>
    <row r="54" spans="2:8" ht="15.75">
      <c r="B54" s="39"/>
      <c r="C54" s="78" t="s">
        <v>186</v>
      </c>
      <c r="D54" s="79"/>
      <c r="E54" s="80"/>
      <c r="F54" s="70" t="s">
        <v>98</v>
      </c>
      <c r="G54" s="65"/>
      <c r="H54" s="65"/>
    </row>
    <row r="55" spans="2:8" ht="15.75">
      <c r="B55" s="39"/>
      <c r="C55" s="78" t="s">
        <v>225</v>
      </c>
      <c r="D55" s="79"/>
      <c r="E55" s="80"/>
      <c r="F55" s="70"/>
      <c r="G55" s="65"/>
      <c r="H55" s="65"/>
    </row>
    <row r="56" spans="2:7" ht="15.75">
      <c r="B56" s="39"/>
      <c r="C56" s="81"/>
      <c r="D56" s="81"/>
      <c r="E56" s="81"/>
      <c r="F56" s="39"/>
      <c r="G56" s="39"/>
    </row>
    <row r="57" spans="2:5" s="39" customFormat="1" ht="16.5">
      <c r="B57" s="38" t="s">
        <v>41</v>
      </c>
      <c r="E57" s="38"/>
    </row>
    <row r="58" spans="2:7" s="39" customFormat="1" ht="15.75">
      <c r="B58" s="86" t="s">
        <v>103</v>
      </c>
      <c r="C58" s="88"/>
      <c r="D58" s="70">
        <v>10</v>
      </c>
      <c r="E58" s="43"/>
      <c r="F58" s="70" t="s">
        <v>153</v>
      </c>
      <c r="G58" s="73">
        <v>10</v>
      </c>
    </row>
    <row r="59" spans="2:7" s="39" customFormat="1" ht="15.75">
      <c r="B59" s="86" t="s">
        <v>110</v>
      </c>
      <c r="C59" s="88"/>
      <c r="D59" s="70">
        <v>10</v>
      </c>
      <c r="E59" s="43"/>
      <c r="F59" s="70" t="s">
        <v>215</v>
      </c>
      <c r="G59" s="73">
        <v>10</v>
      </c>
    </row>
    <row r="60" spans="2:7" s="39" customFormat="1" ht="15.75">
      <c r="B60" s="86" t="s">
        <v>276</v>
      </c>
      <c r="C60" s="88"/>
      <c r="D60" s="70">
        <v>10</v>
      </c>
      <c r="E60" s="43"/>
      <c r="F60" s="70" t="s">
        <v>118</v>
      </c>
      <c r="G60" s="73">
        <v>130</v>
      </c>
    </row>
    <row r="61" spans="2:7" s="39" customFormat="1" ht="15.75">
      <c r="B61" s="86"/>
      <c r="C61" s="87"/>
      <c r="D61" s="70"/>
      <c r="F61" s="70" t="s">
        <v>45</v>
      </c>
      <c r="G61" s="73">
        <f>SUM(D58:D61)+SUM(G58:G60)</f>
        <v>180</v>
      </c>
    </row>
    <row r="62" s="39" customFormat="1" ht="15.75"/>
    <row r="63" spans="2:7" ht="18">
      <c r="B63" s="38" t="s">
        <v>40</v>
      </c>
      <c r="G63" s="42">
        <f>G48+G34+G24+G61</f>
        <v>4920</v>
      </c>
    </row>
  </sheetData>
  <sheetProtection/>
  <mergeCells count="44">
    <mergeCell ref="D20:E20"/>
    <mergeCell ref="D21:E21"/>
    <mergeCell ref="D44:E44"/>
    <mergeCell ref="D9:E9"/>
    <mergeCell ref="D28:E28"/>
    <mergeCell ref="B58:C58"/>
    <mergeCell ref="B59:C59"/>
    <mergeCell ref="D40:E40"/>
    <mergeCell ref="D43:E43"/>
    <mergeCell ref="C52:E52"/>
    <mergeCell ref="C53:E53"/>
    <mergeCell ref="C54:E54"/>
    <mergeCell ref="C55:E55"/>
    <mergeCell ref="D15:E15"/>
    <mergeCell ref="D39:E39"/>
    <mergeCell ref="B60:C60"/>
    <mergeCell ref="D10:E10"/>
    <mergeCell ref="D19:E19"/>
    <mergeCell ref="D22:E22"/>
    <mergeCell ref="D29:E29"/>
    <mergeCell ref="D11:E11"/>
    <mergeCell ref="D46:E46"/>
    <mergeCell ref="D12:E12"/>
    <mergeCell ref="D13:E13"/>
    <mergeCell ref="D14:E14"/>
    <mergeCell ref="D30:E30"/>
    <mergeCell ref="D17:E17"/>
    <mergeCell ref="D18:E18"/>
    <mergeCell ref="B61:C61"/>
    <mergeCell ref="D31:E31"/>
    <mergeCell ref="D32:E32"/>
    <mergeCell ref="D41:E41"/>
    <mergeCell ref="D42:E42"/>
    <mergeCell ref="D38:E38"/>
    <mergeCell ref="D45:E45"/>
    <mergeCell ref="D8:E8"/>
    <mergeCell ref="D27:E27"/>
    <mergeCell ref="D37:E37"/>
    <mergeCell ref="C56:E56"/>
    <mergeCell ref="C1:F1"/>
    <mergeCell ref="C3:F3"/>
    <mergeCell ref="C4:F4"/>
    <mergeCell ref="C5:F5"/>
    <mergeCell ref="D16:E16"/>
  </mergeCells>
  <printOptions horizontalCentered="1"/>
  <pageMargins left="0.75" right="0.75" top="1" bottom="1" header="0.5" footer="0.5"/>
  <pageSetup fitToHeight="1" fitToWidth="1" horizontalDpi="600" verticalDpi="600" orientation="portrait" scale="6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13"/>
  <sheetViews>
    <sheetView showGridLines="0" showZeros="0" zoomScalePageLayoutView="0" workbookViewId="0" topLeftCell="A1">
      <selection activeCell="B30" sqref="B30"/>
    </sheetView>
  </sheetViews>
  <sheetFormatPr defaultColWidth="9.140625" defaultRowHeight="12.75"/>
  <sheetData>
    <row r="2" spans="1:4" ht="12.75">
      <c r="A2" s="34" t="s">
        <v>26</v>
      </c>
      <c r="B2" s="96" t="str">
        <f>'2nd Rd Boys'!B5</f>
        <v>Robert Vater</v>
      </c>
      <c r="C2" s="96"/>
      <c r="D2" s="34">
        <v>159</v>
      </c>
    </row>
    <row r="3" spans="1:4" ht="12.75">
      <c r="A3" s="35"/>
      <c r="B3" s="35"/>
      <c r="C3" s="35"/>
      <c r="D3" s="30"/>
    </row>
    <row r="4" spans="1:7" ht="12.75">
      <c r="A4" s="97" t="s">
        <v>267</v>
      </c>
      <c r="B4" s="97"/>
      <c r="C4" s="97"/>
      <c r="D4" s="31"/>
      <c r="E4" s="100" t="s">
        <v>110</v>
      </c>
      <c r="F4" s="96"/>
      <c r="G4" s="29">
        <v>202</v>
      </c>
    </row>
    <row r="5" spans="1:7" ht="12.75">
      <c r="A5" s="33"/>
      <c r="B5" s="33"/>
      <c r="C5" s="33"/>
      <c r="D5" s="31"/>
      <c r="G5" s="30"/>
    </row>
    <row r="6" spans="1:7" ht="12.75">
      <c r="A6" s="59" t="s">
        <v>27</v>
      </c>
      <c r="B6" s="96" t="str">
        <f>'2nd Rd Boys'!B8</f>
        <v>Trae Henrichsmeyer</v>
      </c>
      <c r="C6" s="96"/>
      <c r="D6" s="36">
        <v>213</v>
      </c>
      <c r="G6" s="31"/>
    </row>
    <row r="7" ht="12.75">
      <c r="G7" s="31"/>
    </row>
    <row r="8" spans="5:10" ht="12.75">
      <c r="E8" s="107" t="s">
        <v>269</v>
      </c>
      <c r="F8" s="85"/>
      <c r="G8" s="31"/>
      <c r="H8" s="98" t="s">
        <v>117</v>
      </c>
      <c r="I8" s="99"/>
      <c r="J8" s="99"/>
    </row>
    <row r="9" spans="1:7" ht="12.75">
      <c r="A9" s="59" t="s">
        <v>29</v>
      </c>
      <c r="B9" s="96" t="str">
        <f>'2nd Rd Boys'!B6</f>
        <v>Braden Mallasch</v>
      </c>
      <c r="C9" s="96"/>
      <c r="D9" s="34">
        <v>218</v>
      </c>
      <c r="G9" s="31"/>
    </row>
    <row r="10" spans="1:9" ht="12.75">
      <c r="A10" s="35"/>
      <c r="B10" s="35"/>
      <c r="C10" s="35"/>
      <c r="D10" s="30"/>
      <c r="G10" s="31"/>
      <c r="I10" s="44" t="s">
        <v>56</v>
      </c>
    </row>
    <row r="11" spans="1:7" ht="12.75">
      <c r="A11" s="106" t="s">
        <v>268</v>
      </c>
      <c r="B11" s="97"/>
      <c r="C11" s="97"/>
      <c r="D11" s="31"/>
      <c r="E11" s="100" t="s">
        <v>117</v>
      </c>
      <c r="F11" s="96"/>
      <c r="G11" s="32">
        <v>206</v>
      </c>
    </row>
    <row r="12" spans="1:4" ht="12.75">
      <c r="A12" s="33"/>
      <c r="B12" s="33"/>
      <c r="C12" s="33"/>
      <c r="D12" s="31"/>
    </row>
    <row r="13" spans="1:4" ht="12.75">
      <c r="A13" s="59" t="s">
        <v>28</v>
      </c>
      <c r="B13" s="96" t="str">
        <f>'2nd Rd Boys'!B7</f>
        <v>Rylee Schwartz</v>
      </c>
      <c r="C13" s="96"/>
      <c r="D13" s="36">
        <v>161</v>
      </c>
    </row>
  </sheetData>
  <sheetProtection/>
  <mergeCells count="10">
    <mergeCell ref="B13:C13"/>
    <mergeCell ref="A4:C4"/>
    <mergeCell ref="H8:J8"/>
    <mergeCell ref="B2:C2"/>
    <mergeCell ref="B6:C6"/>
    <mergeCell ref="E4:F4"/>
    <mergeCell ref="B9:C9"/>
    <mergeCell ref="A11:C11"/>
    <mergeCell ref="E11:F11"/>
    <mergeCell ref="E8:F8"/>
  </mergeCells>
  <printOptions/>
  <pageMargins left="0.75" right="0.75" top="1" bottom="1" header="0.5" footer="0.5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J13"/>
  <sheetViews>
    <sheetView showGridLines="0" showZeros="0" zoomScalePageLayoutView="0" workbookViewId="0" topLeftCell="A1">
      <selection activeCell="G5" sqref="G5"/>
    </sheetView>
  </sheetViews>
  <sheetFormatPr defaultColWidth="9.140625" defaultRowHeight="12.75"/>
  <sheetData>
    <row r="2" spans="1:4" ht="12.75">
      <c r="A2" s="34" t="s">
        <v>26</v>
      </c>
      <c r="B2" s="96" t="str">
        <f>'2nd Rd Girls'!B5</f>
        <v>Holly Orgeman</v>
      </c>
      <c r="C2" s="96"/>
      <c r="D2" s="34">
        <v>161</v>
      </c>
    </row>
    <row r="3" spans="1:4" ht="12.75">
      <c r="A3" s="35"/>
      <c r="B3" s="35"/>
      <c r="C3" s="35"/>
      <c r="D3" s="30"/>
    </row>
    <row r="4" spans="1:7" ht="12.75">
      <c r="A4" s="97" t="s">
        <v>270</v>
      </c>
      <c r="B4" s="97"/>
      <c r="C4" s="97"/>
      <c r="D4" s="31"/>
      <c r="E4" s="100" t="s">
        <v>151</v>
      </c>
      <c r="F4" s="96"/>
      <c r="G4" s="29">
        <v>186</v>
      </c>
    </row>
    <row r="5" spans="1:7" ht="12.75">
      <c r="A5" s="33"/>
      <c r="B5" s="33"/>
      <c r="C5" s="33"/>
      <c r="D5" s="31"/>
      <c r="G5" s="30"/>
    </row>
    <row r="6" spans="1:7" ht="12.75">
      <c r="A6" s="59" t="s">
        <v>27</v>
      </c>
      <c r="B6" s="96" t="str">
        <f>'2nd Rd Girls'!B8</f>
        <v>Hannah Zubke</v>
      </c>
      <c r="C6" s="96"/>
      <c r="D6" s="36">
        <v>151</v>
      </c>
      <c r="G6" s="31"/>
    </row>
    <row r="7" ht="12.75">
      <c r="G7" s="31"/>
    </row>
    <row r="8" spans="5:10" ht="12.75">
      <c r="E8" s="107" t="s">
        <v>272</v>
      </c>
      <c r="F8" s="85"/>
      <c r="G8" s="31"/>
      <c r="H8" s="98" t="s">
        <v>151</v>
      </c>
      <c r="I8" s="102"/>
      <c r="J8" s="102"/>
    </row>
    <row r="9" spans="1:7" ht="12.75">
      <c r="A9" s="59" t="s">
        <v>29</v>
      </c>
      <c r="B9" s="96" t="str">
        <f>'2nd Rd Girls'!B6</f>
        <v>Ashley Bowe</v>
      </c>
      <c r="C9" s="96"/>
      <c r="D9" s="34">
        <v>147</v>
      </c>
      <c r="G9" s="31"/>
    </row>
    <row r="10" spans="1:9" ht="12.75">
      <c r="A10" s="35"/>
      <c r="B10" s="35"/>
      <c r="C10" s="35"/>
      <c r="D10" s="30"/>
      <c r="G10" s="31"/>
      <c r="I10" s="44" t="s">
        <v>56</v>
      </c>
    </row>
    <row r="11" spans="1:7" ht="12.75">
      <c r="A11" s="106" t="s">
        <v>271</v>
      </c>
      <c r="B11" s="97"/>
      <c r="C11" s="97"/>
      <c r="D11" s="31"/>
      <c r="E11" s="100" t="s">
        <v>152</v>
      </c>
      <c r="F11" s="96"/>
      <c r="G11" s="32">
        <v>143</v>
      </c>
    </row>
    <row r="12" spans="1:4" ht="12.75">
      <c r="A12" s="33"/>
      <c r="B12" s="33"/>
      <c r="C12" s="33"/>
      <c r="D12" s="31"/>
    </row>
    <row r="13" spans="1:4" ht="12.75">
      <c r="A13" s="59" t="s">
        <v>28</v>
      </c>
      <c r="B13" s="96" t="str">
        <f>'2nd Rd Girls'!B7</f>
        <v>Alivia Baskin</v>
      </c>
      <c r="C13" s="96"/>
      <c r="D13" s="36">
        <v>165</v>
      </c>
    </row>
  </sheetData>
  <sheetProtection/>
  <mergeCells count="10">
    <mergeCell ref="B13:C13"/>
    <mergeCell ref="E8:F8"/>
    <mergeCell ref="A4:C4"/>
    <mergeCell ref="H8:J8"/>
    <mergeCell ref="B2:C2"/>
    <mergeCell ref="B6:C6"/>
    <mergeCell ref="E4:F4"/>
    <mergeCell ref="E11:F11"/>
    <mergeCell ref="B9:C9"/>
    <mergeCell ref="A11:C11"/>
  </mergeCells>
  <printOptions/>
  <pageMargins left="0.75" right="0.75" top="1" bottom="1" header="0.5" footer="0.5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K41"/>
  <sheetViews>
    <sheetView showGridLines="0" showZeros="0" zoomScalePageLayoutView="0" workbookViewId="0" topLeftCell="A1">
      <selection activeCell="H9" sqref="H9"/>
    </sheetView>
  </sheetViews>
  <sheetFormatPr defaultColWidth="9.140625" defaultRowHeight="12.75"/>
  <sheetData>
    <row r="2" spans="1:4" ht="12.75">
      <c r="A2" s="34" t="s">
        <v>26</v>
      </c>
      <c r="B2" s="96" t="str">
        <f>'2nd Rd Hdcp'!B4</f>
        <v>Lawson Sperbeck</v>
      </c>
      <c r="C2" s="96"/>
      <c r="D2" s="34">
        <f>G18</f>
        <v>156</v>
      </c>
    </row>
    <row r="3" spans="1:4" ht="12.75">
      <c r="A3" s="35"/>
      <c r="B3" s="35"/>
      <c r="C3" s="35"/>
      <c r="D3" s="30"/>
    </row>
    <row r="4" spans="1:7" ht="12.75">
      <c r="A4" s="97" t="s">
        <v>272</v>
      </c>
      <c r="B4" s="97"/>
      <c r="C4" s="97"/>
      <c r="D4" s="31"/>
      <c r="E4" s="104" t="s">
        <v>197</v>
      </c>
      <c r="F4" s="96"/>
      <c r="G4" s="29">
        <f>G27</f>
        <v>170</v>
      </c>
    </row>
    <row r="5" spans="1:7" ht="12.75">
      <c r="A5" s="33"/>
      <c r="B5" s="33"/>
      <c r="C5" s="33"/>
      <c r="D5" s="31"/>
      <c r="G5" s="30"/>
    </row>
    <row r="6" spans="1:7" ht="12.75">
      <c r="A6" s="59" t="s">
        <v>27</v>
      </c>
      <c r="B6" s="96" t="str">
        <f>'2nd Rd Hdcp'!B7</f>
        <v>Brayden Champion</v>
      </c>
      <c r="C6" s="96"/>
      <c r="D6" s="36">
        <f>G19</f>
        <v>174</v>
      </c>
      <c r="G6" s="31"/>
    </row>
    <row r="7" ht="12.75">
      <c r="G7" s="31"/>
    </row>
    <row r="8" spans="5:10" ht="12.75">
      <c r="E8" s="107" t="s">
        <v>274</v>
      </c>
      <c r="F8" s="85"/>
      <c r="G8" s="31"/>
      <c r="H8" s="98" t="s">
        <v>185</v>
      </c>
      <c r="I8" s="102"/>
      <c r="J8" s="102"/>
    </row>
    <row r="9" spans="1:11" ht="12.75">
      <c r="A9" s="59" t="s">
        <v>29</v>
      </c>
      <c r="B9" s="96" t="str">
        <f>'2nd Rd Hdcp'!B5</f>
        <v>Marissa Miller</v>
      </c>
      <c r="C9" s="96"/>
      <c r="D9" s="34">
        <f>G21</f>
        <v>170</v>
      </c>
      <c r="G9" s="31"/>
      <c r="J9" s="35"/>
      <c r="K9" s="33"/>
    </row>
    <row r="10" spans="1:11" ht="12.75">
      <c r="A10" s="35"/>
      <c r="B10" s="35"/>
      <c r="C10" s="35"/>
      <c r="D10" s="30"/>
      <c r="G10" s="31"/>
      <c r="I10" s="44" t="s">
        <v>56</v>
      </c>
      <c r="J10" s="33"/>
      <c r="K10" s="33"/>
    </row>
    <row r="11" spans="1:11" ht="12.75">
      <c r="A11" s="97" t="s">
        <v>273</v>
      </c>
      <c r="B11" s="97"/>
      <c r="C11" s="97"/>
      <c r="D11" s="31"/>
      <c r="E11" s="104" t="s">
        <v>185</v>
      </c>
      <c r="F11" s="96"/>
      <c r="G11" s="32">
        <f>G28</f>
        <v>192</v>
      </c>
      <c r="J11" s="33"/>
      <c r="K11" s="33"/>
    </row>
    <row r="12" spans="1:11" ht="12.75">
      <c r="A12" s="33"/>
      <c r="B12" s="33"/>
      <c r="C12" s="33"/>
      <c r="D12" s="31"/>
      <c r="J12" s="33"/>
      <c r="K12" s="33"/>
    </row>
    <row r="13" spans="1:11" ht="12.75">
      <c r="A13" s="59" t="s">
        <v>28</v>
      </c>
      <c r="B13" s="96" t="str">
        <f>'2nd Rd Hdcp'!B6</f>
        <v>Abigail Butterfield</v>
      </c>
      <c r="C13" s="96"/>
      <c r="D13" s="36">
        <f>G22</f>
        <v>181</v>
      </c>
      <c r="J13" s="33"/>
      <c r="K13" s="33"/>
    </row>
    <row r="14" spans="10:11" ht="12.75">
      <c r="J14" s="33"/>
      <c r="K14" s="33"/>
    </row>
    <row r="16" spans="1:10" ht="12.75">
      <c r="A16" s="103" t="s">
        <v>57</v>
      </c>
      <c r="B16" s="85"/>
      <c r="C16" s="85"/>
      <c r="D16" s="85"/>
      <c r="E16" s="85"/>
      <c r="F16" s="85"/>
      <c r="I16" s="103"/>
      <c r="J16" s="103"/>
    </row>
    <row r="18" spans="1:10" ht="12.75">
      <c r="A18" t="s">
        <v>26</v>
      </c>
      <c r="B18" s="85" t="str">
        <f>B2</f>
        <v>Lawson Sperbeck</v>
      </c>
      <c r="C18" s="85"/>
      <c r="D18">
        <v>127</v>
      </c>
      <c r="E18">
        <v>29</v>
      </c>
      <c r="G18">
        <f>SUM(D18:F18)</f>
        <v>156</v>
      </c>
      <c r="I18" s="85"/>
      <c r="J18" s="85"/>
    </row>
    <row r="19" spans="1:10" ht="12.75">
      <c r="A19" s="58" t="s">
        <v>27</v>
      </c>
      <c r="B19" s="85" t="str">
        <f>B6</f>
        <v>Brayden Champion</v>
      </c>
      <c r="C19" s="85"/>
      <c r="D19">
        <v>143</v>
      </c>
      <c r="E19">
        <v>31</v>
      </c>
      <c r="G19">
        <f aca="true" t="shared" si="0" ref="G19:G28">SUM(D19:F19)</f>
        <v>174</v>
      </c>
      <c r="I19" s="85"/>
      <c r="J19" s="85"/>
    </row>
    <row r="21" spans="1:10" ht="12.75">
      <c r="A21" s="58" t="s">
        <v>29</v>
      </c>
      <c r="B21" s="85" t="str">
        <f>B9</f>
        <v>Marissa Miller</v>
      </c>
      <c r="C21" s="85"/>
      <c r="D21">
        <v>141</v>
      </c>
      <c r="E21">
        <v>29</v>
      </c>
      <c r="G21">
        <f t="shared" si="0"/>
        <v>170</v>
      </c>
      <c r="I21" s="85"/>
      <c r="J21" s="85"/>
    </row>
    <row r="22" spans="1:10" ht="12.75">
      <c r="A22" s="58" t="s">
        <v>28</v>
      </c>
      <c r="B22" s="85" t="str">
        <f>B13</f>
        <v>Abigail Butterfield</v>
      </c>
      <c r="C22" s="85"/>
      <c r="D22">
        <v>123</v>
      </c>
      <c r="E22">
        <v>58</v>
      </c>
      <c r="G22">
        <f t="shared" si="0"/>
        <v>181</v>
      </c>
      <c r="I22" s="85"/>
      <c r="J22" s="85"/>
    </row>
    <row r="24" spans="2:10" ht="12.75">
      <c r="B24" s="85"/>
      <c r="C24" s="85"/>
      <c r="I24" s="101"/>
      <c r="J24" s="101"/>
    </row>
    <row r="25" spans="1:10" ht="12.75">
      <c r="A25" s="103" t="s">
        <v>30</v>
      </c>
      <c r="B25" s="85"/>
      <c r="C25" s="85"/>
      <c r="D25" s="85"/>
      <c r="E25" s="85"/>
      <c r="F25" s="85"/>
      <c r="I25" s="85"/>
      <c r="J25" s="85"/>
    </row>
    <row r="26" spans="9:10" ht="12.75">
      <c r="I26" s="85"/>
      <c r="J26" s="85"/>
    </row>
    <row r="27" spans="2:10" ht="12.75">
      <c r="B27" s="85" t="str">
        <f>E4</f>
        <v>Brayden Champion</v>
      </c>
      <c r="C27" s="85"/>
      <c r="D27">
        <v>139</v>
      </c>
      <c r="E27">
        <v>31</v>
      </c>
      <c r="G27">
        <f t="shared" si="0"/>
        <v>170</v>
      </c>
      <c r="I27" s="85"/>
      <c r="J27" s="85"/>
    </row>
    <row r="28" spans="2:10" ht="12.75">
      <c r="B28" s="85" t="str">
        <f>E11</f>
        <v>Abigail Butterfield</v>
      </c>
      <c r="C28" s="85"/>
      <c r="D28">
        <v>134</v>
      </c>
      <c r="E28">
        <v>58</v>
      </c>
      <c r="G28">
        <f t="shared" si="0"/>
        <v>192</v>
      </c>
      <c r="I28" s="85"/>
      <c r="J28" s="85"/>
    </row>
    <row r="32" spans="9:10" ht="12.75">
      <c r="I32" s="85"/>
      <c r="J32" s="85"/>
    </row>
    <row r="33" spans="9:10" ht="12.75">
      <c r="I33" s="85"/>
      <c r="J33" s="85"/>
    </row>
    <row r="35" spans="9:10" ht="12.75">
      <c r="I35" s="85"/>
      <c r="J35" s="85"/>
    </row>
    <row r="36" spans="9:10" ht="12.75">
      <c r="I36" s="85"/>
      <c r="J36" s="85"/>
    </row>
    <row r="40" spans="9:10" ht="12.75">
      <c r="I40" s="85"/>
      <c r="J40" s="85"/>
    </row>
    <row r="41" spans="9:10" ht="12.75">
      <c r="I41" s="85"/>
      <c r="J41" s="85"/>
    </row>
  </sheetData>
  <sheetProtection/>
  <mergeCells count="35">
    <mergeCell ref="H8:J8"/>
    <mergeCell ref="B2:C2"/>
    <mergeCell ref="B6:C6"/>
    <mergeCell ref="E4:F4"/>
    <mergeCell ref="B9:C9"/>
    <mergeCell ref="A11:C11"/>
    <mergeCell ref="E11:F11"/>
    <mergeCell ref="E8:F8"/>
    <mergeCell ref="B13:C13"/>
    <mergeCell ref="A4:C4"/>
    <mergeCell ref="B18:C18"/>
    <mergeCell ref="B19:C19"/>
    <mergeCell ref="B24:C24"/>
    <mergeCell ref="A25:F25"/>
    <mergeCell ref="A16:F16"/>
    <mergeCell ref="B27:C27"/>
    <mergeCell ref="B28:C28"/>
    <mergeCell ref="B21:C21"/>
    <mergeCell ref="B22:C22"/>
    <mergeCell ref="I25:J25"/>
    <mergeCell ref="I19:J19"/>
    <mergeCell ref="I16:J16"/>
    <mergeCell ref="I18:J18"/>
    <mergeCell ref="I28:J28"/>
    <mergeCell ref="I27:J27"/>
    <mergeCell ref="I21:J21"/>
    <mergeCell ref="I22:J22"/>
    <mergeCell ref="I26:J26"/>
    <mergeCell ref="I24:J24"/>
    <mergeCell ref="I40:J40"/>
    <mergeCell ref="I41:J41"/>
    <mergeCell ref="I35:J35"/>
    <mergeCell ref="I36:J36"/>
    <mergeCell ref="I32:J32"/>
    <mergeCell ref="I33:J33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9"/>
  <sheetViews>
    <sheetView showZeros="0" zoomScalePageLayoutView="0" workbookViewId="0" topLeftCell="A26">
      <selection activeCell="K42" sqref="K42"/>
    </sheetView>
  </sheetViews>
  <sheetFormatPr defaultColWidth="9.140625" defaultRowHeight="12.75"/>
  <cols>
    <col min="1" max="1" width="5.57421875" style="1" bestFit="1" customWidth="1"/>
    <col min="2" max="3" width="27.140625" style="2" customWidth="1"/>
    <col min="4" max="4" width="6.57421875" style="2" bestFit="1" customWidth="1"/>
    <col min="5" max="10" width="9.57421875" style="2" bestFit="1" customWidth="1"/>
    <col min="11" max="11" width="11.140625" style="2" customWidth="1"/>
    <col min="12" max="12" width="11.140625" style="2" bestFit="1" customWidth="1"/>
    <col min="13" max="16384" width="9.140625" style="2" customWidth="1"/>
  </cols>
  <sheetData>
    <row r="1" spans="1:12" ht="15">
      <c r="A1" s="89" t="s">
        <v>11</v>
      </c>
      <c r="B1" s="85"/>
      <c r="C1" s="61"/>
      <c r="E1" s="90"/>
      <c r="F1" s="85"/>
      <c r="G1" s="85"/>
      <c r="H1" s="85"/>
      <c r="I1" s="85"/>
      <c r="J1" s="85"/>
      <c r="K1" s="91"/>
      <c r="L1" s="91"/>
    </row>
    <row r="2" ht="15.75" thickBot="1"/>
    <row r="3" spans="1:12" s="3" customFormat="1" ht="15">
      <c r="A3" s="4" t="s">
        <v>0</v>
      </c>
      <c r="B3" s="5" t="s">
        <v>1</v>
      </c>
      <c r="C3" s="5" t="s">
        <v>60</v>
      </c>
      <c r="D3" s="5" t="s">
        <v>2</v>
      </c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J3" s="5" t="s">
        <v>8</v>
      </c>
      <c r="K3" s="5" t="s">
        <v>9</v>
      </c>
      <c r="L3" s="5" t="s">
        <v>10</v>
      </c>
    </row>
    <row r="4" spans="1:13" ht="15">
      <c r="A4" s="9">
        <v>1</v>
      </c>
      <c r="B4" s="7" t="s">
        <v>118</v>
      </c>
      <c r="C4" s="7" t="s">
        <v>82</v>
      </c>
      <c r="D4" s="8">
        <v>21</v>
      </c>
      <c r="E4" s="9">
        <v>223</v>
      </c>
      <c r="F4" s="9">
        <v>259</v>
      </c>
      <c r="G4" s="9">
        <v>222</v>
      </c>
      <c r="H4" s="9">
        <v>220</v>
      </c>
      <c r="I4" s="9">
        <v>196</v>
      </c>
      <c r="J4" s="9">
        <v>221</v>
      </c>
      <c r="K4" s="10">
        <f>SUM(E4:J4)</f>
        <v>1341</v>
      </c>
      <c r="L4" s="11">
        <f>AVERAGE(E4:J4)</f>
        <v>223.5</v>
      </c>
      <c r="M4" s="45"/>
    </row>
    <row r="5" spans="1:12" ht="15">
      <c r="A5" s="9">
        <v>2</v>
      </c>
      <c r="B5" s="7" t="s">
        <v>117</v>
      </c>
      <c r="C5" s="7" t="s">
        <v>81</v>
      </c>
      <c r="D5" s="8">
        <v>20</v>
      </c>
      <c r="E5" s="9">
        <v>179</v>
      </c>
      <c r="F5" s="9">
        <v>235</v>
      </c>
      <c r="G5" s="9">
        <v>192</v>
      </c>
      <c r="H5" s="9">
        <v>248</v>
      </c>
      <c r="I5" s="9">
        <v>181</v>
      </c>
      <c r="J5" s="9">
        <v>255</v>
      </c>
      <c r="K5" s="10">
        <f>SUM(E5:J5)</f>
        <v>1290</v>
      </c>
      <c r="L5" s="11">
        <f aca="true" t="shared" si="0" ref="L5:L23">AVERAGE(E5:J5)</f>
        <v>215</v>
      </c>
    </row>
    <row r="6" spans="1:12" ht="15">
      <c r="A6" s="9">
        <v>3</v>
      </c>
      <c r="B6" s="7" t="s">
        <v>112</v>
      </c>
      <c r="C6" s="7" t="s">
        <v>76</v>
      </c>
      <c r="D6" s="8">
        <v>17</v>
      </c>
      <c r="E6" s="9">
        <v>224</v>
      </c>
      <c r="F6" s="9">
        <v>208</v>
      </c>
      <c r="G6" s="9">
        <v>204</v>
      </c>
      <c r="H6" s="9">
        <v>211</v>
      </c>
      <c r="I6" s="9">
        <v>169</v>
      </c>
      <c r="J6" s="9">
        <v>224</v>
      </c>
      <c r="K6" s="10">
        <f>SUM(E6:J6)</f>
        <v>1240</v>
      </c>
      <c r="L6" s="11">
        <f t="shared" si="0"/>
        <v>206.66666666666666</v>
      </c>
    </row>
    <row r="7" spans="1:12" ht="15">
      <c r="A7" s="9">
        <v>4</v>
      </c>
      <c r="B7" s="7" t="s">
        <v>121</v>
      </c>
      <c r="C7" s="7" t="s">
        <v>84</v>
      </c>
      <c r="D7" s="8">
        <v>23</v>
      </c>
      <c r="E7" s="9">
        <v>221</v>
      </c>
      <c r="F7" s="9">
        <v>213</v>
      </c>
      <c r="G7" s="9">
        <v>189</v>
      </c>
      <c r="H7" s="9">
        <v>202</v>
      </c>
      <c r="I7" s="9">
        <v>166</v>
      </c>
      <c r="J7" s="9">
        <v>179</v>
      </c>
      <c r="K7" s="10">
        <f>SUM(E7:J7)</f>
        <v>1170</v>
      </c>
      <c r="L7" s="11">
        <f t="shared" si="0"/>
        <v>195</v>
      </c>
    </row>
    <row r="8" spans="1:12" ht="15">
      <c r="A8" s="9">
        <v>5</v>
      </c>
      <c r="B8" s="7" t="s">
        <v>113</v>
      </c>
      <c r="C8" s="7" t="s">
        <v>77</v>
      </c>
      <c r="D8" s="8">
        <v>18</v>
      </c>
      <c r="E8" s="9">
        <v>168</v>
      </c>
      <c r="F8" s="9">
        <v>191</v>
      </c>
      <c r="G8" s="9">
        <v>232</v>
      </c>
      <c r="H8" s="9">
        <v>151</v>
      </c>
      <c r="I8" s="9">
        <v>236</v>
      </c>
      <c r="J8" s="9">
        <v>181</v>
      </c>
      <c r="K8" s="10">
        <f>SUM(E8:J8)</f>
        <v>1159</v>
      </c>
      <c r="L8" s="11">
        <f t="shared" si="0"/>
        <v>193.16666666666666</v>
      </c>
    </row>
    <row r="9" spans="1:12" ht="15">
      <c r="A9" s="9">
        <v>6</v>
      </c>
      <c r="B9" s="7" t="s">
        <v>110</v>
      </c>
      <c r="C9" s="7" t="s">
        <v>74</v>
      </c>
      <c r="D9" s="8">
        <v>15</v>
      </c>
      <c r="E9" s="9">
        <v>179</v>
      </c>
      <c r="F9" s="9">
        <v>141</v>
      </c>
      <c r="G9" s="9">
        <v>182</v>
      </c>
      <c r="H9" s="9">
        <v>233</v>
      </c>
      <c r="I9" s="9">
        <v>165</v>
      </c>
      <c r="J9" s="9">
        <v>255</v>
      </c>
      <c r="K9" s="10">
        <f>SUM(E9:J9)</f>
        <v>1155</v>
      </c>
      <c r="L9" s="11">
        <f t="shared" si="0"/>
        <v>192.5</v>
      </c>
    </row>
    <row r="10" spans="1:12" ht="15">
      <c r="A10" s="9">
        <v>7</v>
      </c>
      <c r="B10" s="7" t="s">
        <v>127</v>
      </c>
      <c r="C10" s="7" t="s">
        <v>87</v>
      </c>
      <c r="D10" s="8">
        <v>26</v>
      </c>
      <c r="E10" s="9">
        <v>219</v>
      </c>
      <c r="F10" s="9">
        <v>213</v>
      </c>
      <c r="G10" s="9">
        <v>215</v>
      </c>
      <c r="H10" s="9">
        <v>124</v>
      </c>
      <c r="I10" s="9">
        <v>183</v>
      </c>
      <c r="J10" s="9">
        <v>201</v>
      </c>
      <c r="K10" s="10">
        <f>SUM(E10:J10)</f>
        <v>1155</v>
      </c>
      <c r="L10" s="11">
        <f t="shared" si="0"/>
        <v>192.5</v>
      </c>
    </row>
    <row r="11" spans="1:12" ht="15">
      <c r="A11" s="9">
        <v>8</v>
      </c>
      <c r="B11" s="7" t="s">
        <v>115</v>
      </c>
      <c r="C11" s="7" t="s">
        <v>79</v>
      </c>
      <c r="D11" s="8">
        <v>19</v>
      </c>
      <c r="E11" s="9">
        <v>164</v>
      </c>
      <c r="F11" s="9">
        <v>175</v>
      </c>
      <c r="G11" s="9">
        <v>198</v>
      </c>
      <c r="H11" s="9">
        <v>202</v>
      </c>
      <c r="I11" s="9">
        <v>236</v>
      </c>
      <c r="J11" s="9">
        <v>164</v>
      </c>
      <c r="K11" s="10">
        <f>SUM(E11:J11)</f>
        <v>1139</v>
      </c>
      <c r="L11" s="11">
        <f t="shared" si="0"/>
        <v>189.83333333333334</v>
      </c>
    </row>
    <row r="12" spans="1:12" ht="15">
      <c r="A12" s="9">
        <v>9</v>
      </c>
      <c r="B12" s="7" t="s">
        <v>137</v>
      </c>
      <c r="C12" s="7" t="s">
        <v>94</v>
      </c>
      <c r="D12" s="8">
        <v>36</v>
      </c>
      <c r="E12" s="9">
        <v>205</v>
      </c>
      <c r="F12" s="9">
        <v>188</v>
      </c>
      <c r="G12" s="9">
        <v>167</v>
      </c>
      <c r="H12" s="9">
        <v>203</v>
      </c>
      <c r="I12" s="9">
        <v>183</v>
      </c>
      <c r="J12" s="9">
        <v>184</v>
      </c>
      <c r="K12" s="10">
        <f>SUM(E12:J12)</f>
        <v>1130</v>
      </c>
      <c r="L12" s="11">
        <f t="shared" si="0"/>
        <v>188.33333333333334</v>
      </c>
    </row>
    <row r="13" spans="1:12" ht="15">
      <c r="A13" s="9">
        <v>10</v>
      </c>
      <c r="B13" s="7" t="s">
        <v>99</v>
      </c>
      <c r="C13" s="7" t="s">
        <v>69</v>
      </c>
      <c r="D13" s="8">
        <v>5</v>
      </c>
      <c r="E13" s="9">
        <v>212</v>
      </c>
      <c r="F13" s="9">
        <v>182</v>
      </c>
      <c r="G13" s="9">
        <v>167</v>
      </c>
      <c r="H13" s="9">
        <v>130</v>
      </c>
      <c r="I13" s="9">
        <v>215</v>
      </c>
      <c r="J13" s="9">
        <v>213</v>
      </c>
      <c r="K13" s="10">
        <f>SUM(E13:J13)</f>
        <v>1119</v>
      </c>
      <c r="L13" s="11">
        <f t="shared" si="0"/>
        <v>186.5</v>
      </c>
    </row>
    <row r="14" spans="1:12" ht="15">
      <c r="A14" s="9">
        <v>11</v>
      </c>
      <c r="B14" s="7" t="s">
        <v>95</v>
      </c>
      <c r="C14" s="7" t="s">
        <v>65</v>
      </c>
      <c r="D14" s="8">
        <v>1</v>
      </c>
      <c r="E14" s="9">
        <v>212</v>
      </c>
      <c r="F14" s="9">
        <v>186</v>
      </c>
      <c r="G14" s="9">
        <v>235</v>
      </c>
      <c r="H14" s="9">
        <v>119</v>
      </c>
      <c r="I14" s="9">
        <v>185</v>
      </c>
      <c r="J14" s="9">
        <v>178</v>
      </c>
      <c r="K14" s="10">
        <f>SUM(E14:J14)</f>
        <v>1115</v>
      </c>
      <c r="L14" s="11">
        <f t="shared" si="0"/>
        <v>185.83333333333334</v>
      </c>
    </row>
    <row r="15" spans="1:12" ht="15">
      <c r="A15" s="9">
        <v>12</v>
      </c>
      <c r="B15" s="7" t="s">
        <v>136</v>
      </c>
      <c r="C15" s="7" t="s">
        <v>83</v>
      </c>
      <c r="D15" s="8">
        <v>35</v>
      </c>
      <c r="E15" s="9">
        <v>187</v>
      </c>
      <c r="F15" s="9">
        <v>166</v>
      </c>
      <c r="G15" s="9">
        <v>166</v>
      </c>
      <c r="H15" s="9">
        <v>216</v>
      </c>
      <c r="I15" s="9">
        <v>173</v>
      </c>
      <c r="J15" s="9">
        <v>200</v>
      </c>
      <c r="K15" s="10">
        <f>SUM(E15:J15)</f>
        <v>1108</v>
      </c>
      <c r="L15" s="11">
        <f t="shared" si="0"/>
        <v>184.66666666666666</v>
      </c>
    </row>
    <row r="16" spans="1:13" ht="15">
      <c r="A16" s="9">
        <v>13</v>
      </c>
      <c r="B16" s="7" t="s">
        <v>125</v>
      </c>
      <c r="C16" s="7" t="s">
        <v>86</v>
      </c>
      <c r="D16" s="8">
        <v>25</v>
      </c>
      <c r="E16" s="9">
        <v>201</v>
      </c>
      <c r="F16" s="9">
        <v>144</v>
      </c>
      <c r="G16" s="9">
        <v>172</v>
      </c>
      <c r="H16" s="9">
        <v>223</v>
      </c>
      <c r="I16" s="9">
        <v>168</v>
      </c>
      <c r="J16" s="9">
        <v>179</v>
      </c>
      <c r="K16" s="10">
        <f>SUM(E16:J16)</f>
        <v>1087</v>
      </c>
      <c r="L16" s="11">
        <f t="shared" si="0"/>
        <v>181.16666666666666</v>
      </c>
      <c r="M16" s="45"/>
    </row>
    <row r="17" spans="1:12" ht="15">
      <c r="A17" s="9">
        <v>14</v>
      </c>
      <c r="B17" s="7" t="s">
        <v>97</v>
      </c>
      <c r="C17" s="7" t="s">
        <v>65</v>
      </c>
      <c r="D17" s="8">
        <v>3</v>
      </c>
      <c r="E17" s="9">
        <v>149</v>
      </c>
      <c r="F17" s="9">
        <v>164</v>
      </c>
      <c r="G17" s="9">
        <v>201</v>
      </c>
      <c r="H17" s="9">
        <v>209</v>
      </c>
      <c r="I17" s="9">
        <v>160</v>
      </c>
      <c r="J17" s="9">
        <v>198</v>
      </c>
      <c r="K17" s="10">
        <f>SUM(E17:J17)</f>
        <v>1081</v>
      </c>
      <c r="L17" s="11">
        <f t="shared" si="0"/>
        <v>180.16666666666666</v>
      </c>
    </row>
    <row r="18" spans="1:12" ht="15">
      <c r="A18" s="9">
        <v>15</v>
      </c>
      <c r="B18" s="7" t="s">
        <v>123</v>
      </c>
      <c r="C18" s="7" t="s">
        <v>82</v>
      </c>
      <c r="D18" s="8">
        <v>24</v>
      </c>
      <c r="E18" s="9">
        <v>211</v>
      </c>
      <c r="F18" s="9">
        <v>165</v>
      </c>
      <c r="G18" s="9">
        <v>150</v>
      </c>
      <c r="H18" s="9">
        <v>233</v>
      </c>
      <c r="I18" s="9">
        <v>165</v>
      </c>
      <c r="J18" s="9">
        <v>156</v>
      </c>
      <c r="K18" s="10">
        <f>SUM(E18:J18)</f>
        <v>1080</v>
      </c>
      <c r="L18" s="11">
        <f t="shared" si="0"/>
        <v>180</v>
      </c>
    </row>
    <row r="19" spans="1:12" ht="15">
      <c r="A19" s="9">
        <v>16</v>
      </c>
      <c r="B19" s="7" t="s">
        <v>215</v>
      </c>
      <c r="C19" s="7" t="s">
        <v>92</v>
      </c>
      <c r="D19" s="8">
        <v>2</v>
      </c>
      <c r="E19" s="9">
        <v>184</v>
      </c>
      <c r="F19" s="9">
        <v>146</v>
      </c>
      <c r="G19" s="9">
        <v>202</v>
      </c>
      <c r="H19" s="9">
        <v>220</v>
      </c>
      <c r="I19" s="9">
        <v>168</v>
      </c>
      <c r="J19" s="9">
        <v>156</v>
      </c>
      <c r="K19" s="10">
        <f>SUM(E19:J19)</f>
        <v>1076</v>
      </c>
      <c r="L19" s="11">
        <f t="shared" si="0"/>
        <v>179.33333333333334</v>
      </c>
    </row>
    <row r="20" spans="1:12" ht="15">
      <c r="A20" s="9">
        <v>17</v>
      </c>
      <c r="B20" s="7" t="s">
        <v>133</v>
      </c>
      <c r="C20" s="7" t="s">
        <v>92</v>
      </c>
      <c r="D20" s="8">
        <v>32</v>
      </c>
      <c r="E20" s="9">
        <v>183</v>
      </c>
      <c r="F20" s="9">
        <v>191</v>
      </c>
      <c r="G20" s="9">
        <v>189</v>
      </c>
      <c r="H20" s="9">
        <v>182</v>
      </c>
      <c r="I20" s="9">
        <v>157</v>
      </c>
      <c r="J20" s="9">
        <v>172</v>
      </c>
      <c r="K20" s="10">
        <f>SUM(E20:J20)</f>
        <v>1074</v>
      </c>
      <c r="L20" s="11">
        <f t="shared" si="0"/>
        <v>179</v>
      </c>
    </row>
    <row r="21" spans="1:12" ht="15">
      <c r="A21" s="9">
        <v>18</v>
      </c>
      <c r="B21" s="7" t="s">
        <v>106</v>
      </c>
      <c r="C21" s="7" t="s">
        <v>68</v>
      </c>
      <c r="D21" s="8">
        <v>14</v>
      </c>
      <c r="E21" s="9">
        <v>167</v>
      </c>
      <c r="F21" s="9">
        <v>163</v>
      </c>
      <c r="G21" s="9">
        <v>211</v>
      </c>
      <c r="H21" s="9">
        <v>152</v>
      </c>
      <c r="I21" s="9">
        <v>184</v>
      </c>
      <c r="J21" s="9">
        <v>193</v>
      </c>
      <c r="K21" s="10">
        <f>SUM(E21:J21)</f>
        <v>1070</v>
      </c>
      <c r="L21" s="11">
        <f t="shared" si="0"/>
        <v>178.33333333333334</v>
      </c>
    </row>
    <row r="22" spans="1:12" ht="15">
      <c r="A22" s="9">
        <v>19</v>
      </c>
      <c r="B22" s="7" t="s">
        <v>111</v>
      </c>
      <c r="C22" s="7" t="s">
        <v>75</v>
      </c>
      <c r="D22" s="8">
        <v>17</v>
      </c>
      <c r="E22" s="9">
        <v>185</v>
      </c>
      <c r="F22" s="9">
        <v>129</v>
      </c>
      <c r="G22" s="9">
        <v>224</v>
      </c>
      <c r="H22" s="9">
        <v>178</v>
      </c>
      <c r="I22" s="9">
        <v>169</v>
      </c>
      <c r="J22" s="9">
        <v>171</v>
      </c>
      <c r="K22" s="10">
        <f>SUM(E22:J22)</f>
        <v>1056</v>
      </c>
      <c r="L22" s="11">
        <f t="shared" si="0"/>
        <v>176</v>
      </c>
    </row>
    <row r="23" spans="1:12" ht="15">
      <c r="A23" s="9">
        <v>20</v>
      </c>
      <c r="B23" s="7" t="s">
        <v>122</v>
      </c>
      <c r="C23" s="7" t="s">
        <v>83</v>
      </c>
      <c r="D23" s="8">
        <v>23</v>
      </c>
      <c r="E23" s="9">
        <v>180</v>
      </c>
      <c r="F23" s="9">
        <v>212</v>
      </c>
      <c r="G23" s="9">
        <v>175</v>
      </c>
      <c r="H23" s="9">
        <v>186</v>
      </c>
      <c r="I23" s="9">
        <v>145</v>
      </c>
      <c r="J23" s="9">
        <v>158</v>
      </c>
      <c r="K23" s="10">
        <f>SUM(E23:J23)</f>
        <v>1056</v>
      </c>
      <c r="L23" s="11">
        <f t="shared" si="0"/>
        <v>176</v>
      </c>
    </row>
    <row r="24" spans="1:12" ht="15">
      <c r="A24" s="9">
        <v>21</v>
      </c>
      <c r="B24" s="7" t="s">
        <v>126</v>
      </c>
      <c r="C24" s="7" t="s">
        <v>83</v>
      </c>
      <c r="D24" s="8">
        <v>25</v>
      </c>
      <c r="E24" s="9">
        <v>232</v>
      </c>
      <c r="F24" s="9">
        <v>130</v>
      </c>
      <c r="G24" s="9">
        <v>166</v>
      </c>
      <c r="H24" s="9">
        <v>204</v>
      </c>
      <c r="I24" s="9">
        <v>186</v>
      </c>
      <c r="J24" s="9">
        <v>132</v>
      </c>
      <c r="K24" s="10">
        <f>SUM(E24:J24)</f>
        <v>1050</v>
      </c>
      <c r="L24" s="11">
        <f>AVERAGE(E24:J24)</f>
        <v>175</v>
      </c>
    </row>
    <row r="25" spans="1:12" ht="15">
      <c r="A25" s="9">
        <v>22</v>
      </c>
      <c r="B25" s="7" t="s">
        <v>132</v>
      </c>
      <c r="C25" s="7" t="s">
        <v>91</v>
      </c>
      <c r="D25" s="8">
        <v>32</v>
      </c>
      <c r="E25" s="9">
        <v>163</v>
      </c>
      <c r="F25" s="9">
        <v>169</v>
      </c>
      <c r="G25" s="9">
        <v>160</v>
      </c>
      <c r="H25" s="9">
        <v>161</v>
      </c>
      <c r="I25" s="9">
        <v>192</v>
      </c>
      <c r="J25" s="9">
        <v>196</v>
      </c>
      <c r="K25" s="10">
        <f>SUM(E25:J25)</f>
        <v>1041</v>
      </c>
      <c r="L25" s="11">
        <f>AVERAGE(E25:J25)</f>
        <v>173.5</v>
      </c>
    </row>
    <row r="26" spans="1:12" ht="15">
      <c r="A26" s="9">
        <v>23</v>
      </c>
      <c r="B26" s="7" t="s">
        <v>222</v>
      </c>
      <c r="C26" s="7" t="s">
        <v>83</v>
      </c>
      <c r="D26" s="8">
        <v>32</v>
      </c>
      <c r="E26" s="9">
        <v>168</v>
      </c>
      <c r="F26" s="9">
        <v>176</v>
      </c>
      <c r="G26" s="9">
        <v>144</v>
      </c>
      <c r="H26" s="9">
        <v>155</v>
      </c>
      <c r="I26" s="9">
        <v>158</v>
      </c>
      <c r="J26" s="9">
        <v>224</v>
      </c>
      <c r="K26" s="10">
        <f>SUM(E26:J26)</f>
        <v>1025</v>
      </c>
      <c r="L26" s="11">
        <f aca="true" t="shared" si="1" ref="L26:L41">AVERAGE(E26:J26)</f>
        <v>170.83333333333334</v>
      </c>
    </row>
    <row r="27" spans="1:12" ht="15">
      <c r="A27" s="9">
        <v>24</v>
      </c>
      <c r="B27" s="7" t="s">
        <v>138</v>
      </c>
      <c r="C27" s="7" t="s">
        <v>92</v>
      </c>
      <c r="D27" s="8">
        <v>36</v>
      </c>
      <c r="E27" s="9">
        <v>182</v>
      </c>
      <c r="F27" s="9">
        <v>204</v>
      </c>
      <c r="G27" s="9">
        <v>141</v>
      </c>
      <c r="H27" s="9">
        <v>132</v>
      </c>
      <c r="I27" s="9">
        <v>187</v>
      </c>
      <c r="J27" s="9">
        <v>178</v>
      </c>
      <c r="K27" s="10">
        <f>SUM(E27:J27)</f>
        <v>1024</v>
      </c>
      <c r="L27" s="11">
        <f t="shared" si="1"/>
        <v>170.66666666666666</v>
      </c>
    </row>
    <row r="28" spans="1:12" ht="15">
      <c r="A28" s="9">
        <v>25</v>
      </c>
      <c r="B28" s="7" t="s">
        <v>120</v>
      </c>
      <c r="C28" s="7" t="s">
        <v>84</v>
      </c>
      <c r="D28" s="8">
        <v>22</v>
      </c>
      <c r="E28" s="9">
        <v>153</v>
      </c>
      <c r="F28" s="9">
        <v>174</v>
      </c>
      <c r="G28" s="9">
        <v>162</v>
      </c>
      <c r="H28" s="9">
        <v>187</v>
      </c>
      <c r="I28" s="9">
        <v>195</v>
      </c>
      <c r="J28" s="9">
        <v>150</v>
      </c>
      <c r="K28" s="10">
        <f>SUM(E28:J28)</f>
        <v>1021</v>
      </c>
      <c r="L28" s="11">
        <f t="shared" si="1"/>
        <v>170.16666666666666</v>
      </c>
    </row>
    <row r="29" spans="1:12" ht="15">
      <c r="A29" s="9">
        <v>26</v>
      </c>
      <c r="B29" s="7" t="s">
        <v>103</v>
      </c>
      <c r="C29" s="7" t="s">
        <v>68</v>
      </c>
      <c r="D29" s="8">
        <v>10</v>
      </c>
      <c r="E29" s="9">
        <v>162</v>
      </c>
      <c r="F29" s="9">
        <v>162</v>
      </c>
      <c r="G29" s="9">
        <v>176</v>
      </c>
      <c r="H29" s="9">
        <v>190</v>
      </c>
      <c r="I29" s="9">
        <v>170</v>
      </c>
      <c r="J29" s="9">
        <v>157</v>
      </c>
      <c r="K29" s="10">
        <f>SUM(E29:J29)</f>
        <v>1017</v>
      </c>
      <c r="L29" s="11">
        <f t="shared" si="1"/>
        <v>169.5</v>
      </c>
    </row>
    <row r="30" spans="1:12" ht="15">
      <c r="A30" s="9">
        <v>27</v>
      </c>
      <c r="B30" s="7" t="s">
        <v>221</v>
      </c>
      <c r="C30" s="7" t="s">
        <v>68</v>
      </c>
      <c r="D30" s="8">
        <v>10</v>
      </c>
      <c r="E30" s="9">
        <v>207</v>
      </c>
      <c r="F30" s="9">
        <v>159</v>
      </c>
      <c r="G30" s="9">
        <v>145</v>
      </c>
      <c r="H30" s="9">
        <v>162</v>
      </c>
      <c r="I30" s="9">
        <v>191</v>
      </c>
      <c r="J30" s="9">
        <v>153</v>
      </c>
      <c r="K30" s="10">
        <f>SUM(E30:J30)</f>
        <v>1017</v>
      </c>
      <c r="L30" s="11">
        <f t="shared" si="1"/>
        <v>169.5</v>
      </c>
    </row>
    <row r="31" spans="1:12" ht="15">
      <c r="A31" s="9">
        <v>28</v>
      </c>
      <c r="B31" s="7" t="s">
        <v>131</v>
      </c>
      <c r="C31" s="7" t="s">
        <v>88</v>
      </c>
      <c r="D31" s="8">
        <v>30</v>
      </c>
      <c r="E31" s="9">
        <v>204</v>
      </c>
      <c r="F31" s="9">
        <v>180</v>
      </c>
      <c r="G31" s="9">
        <v>135</v>
      </c>
      <c r="H31" s="9">
        <v>153</v>
      </c>
      <c r="I31" s="9">
        <v>209</v>
      </c>
      <c r="J31" s="9">
        <v>135</v>
      </c>
      <c r="K31" s="10">
        <f>SUM(E31:J31)</f>
        <v>1016</v>
      </c>
      <c r="L31" s="11">
        <f t="shared" si="1"/>
        <v>169.33333333333334</v>
      </c>
    </row>
    <row r="32" spans="1:12" ht="15">
      <c r="A32" s="9">
        <v>29</v>
      </c>
      <c r="B32" s="7" t="s">
        <v>130</v>
      </c>
      <c r="C32" s="7" t="s">
        <v>90</v>
      </c>
      <c r="D32" s="8">
        <v>29</v>
      </c>
      <c r="E32" s="9">
        <v>173</v>
      </c>
      <c r="F32" s="9">
        <v>168</v>
      </c>
      <c r="G32" s="9">
        <v>226</v>
      </c>
      <c r="H32" s="9">
        <v>168</v>
      </c>
      <c r="I32" s="9">
        <v>131</v>
      </c>
      <c r="J32" s="9">
        <v>148</v>
      </c>
      <c r="K32" s="10">
        <f>SUM(E32:J32)</f>
        <v>1014</v>
      </c>
      <c r="L32" s="11">
        <f t="shared" si="1"/>
        <v>169</v>
      </c>
    </row>
    <row r="33" spans="1:12" ht="15">
      <c r="A33" s="9">
        <v>30</v>
      </c>
      <c r="B33" s="7" t="s">
        <v>107</v>
      </c>
      <c r="C33" s="7" t="s">
        <v>72</v>
      </c>
      <c r="D33" s="8">
        <v>14</v>
      </c>
      <c r="E33" s="9">
        <v>182</v>
      </c>
      <c r="F33" s="9">
        <v>197</v>
      </c>
      <c r="G33" s="9">
        <v>158</v>
      </c>
      <c r="H33" s="9">
        <v>161</v>
      </c>
      <c r="I33" s="9">
        <v>168</v>
      </c>
      <c r="J33" s="9">
        <v>147</v>
      </c>
      <c r="K33" s="10">
        <f>SUM(E33:J33)</f>
        <v>1013</v>
      </c>
      <c r="L33" s="11">
        <f t="shared" si="1"/>
        <v>168.83333333333334</v>
      </c>
    </row>
    <row r="34" spans="1:12" ht="15">
      <c r="A34" s="9">
        <v>31</v>
      </c>
      <c r="B34" s="7" t="s">
        <v>108</v>
      </c>
      <c r="C34" s="7" t="s">
        <v>68</v>
      </c>
      <c r="D34" s="8">
        <v>15</v>
      </c>
      <c r="E34" s="9">
        <v>134</v>
      </c>
      <c r="F34" s="9">
        <v>179</v>
      </c>
      <c r="G34" s="9">
        <v>136</v>
      </c>
      <c r="H34" s="9">
        <v>206</v>
      </c>
      <c r="I34" s="9">
        <v>222</v>
      </c>
      <c r="J34" s="9">
        <v>133</v>
      </c>
      <c r="K34" s="10">
        <f>SUM(E34:J34)</f>
        <v>1010</v>
      </c>
      <c r="L34" s="11">
        <f t="shared" si="1"/>
        <v>168.33333333333334</v>
      </c>
    </row>
    <row r="35" spans="1:12" ht="15">
      <c r="A35" s="9">
        <v>32</v>
      </c>
      <c r="B35" s="7" t="s">
        <v>116</v>
      </c>
      <c r="C35" s="7" t="s">
        <v>80</v>
      </c>
      <c r="D35" s="8">
        <v>19</v>
      </c>
      <c r="E35" s="9">
        <v>157</v>
      </c>
      <c r="F35" s="9">
        <v>180</v>
      </c>
      <c r="G35" s="9">
        <v>129</v>
      </c>
      <c r="H35" s="9">
        <v>225</v>
      </c>
      <c r="I35" s="9">
        <v>140</v>
      </c>
      <c r="J35" s="9">
        <v>179</v>
      </c>
      <c r="K35" s="10">
        <f>SUM(E35:J35)</f>
        <v>1010</v>
      </c>
      <c r="L35" s="11">
        <f t="shared" si="1"/>
        <v>168.33333333333334</v>
      </c>
    </row>
    <row r="36" spans="1:12" ht="15">
      <c r="A36" s="9">
        <v>33</v>
      </c>
      <c r="B36" s="7" t="s">
        <v>98</v>
      </c>
      <c r="C36" s="7" t="s">
        <v>68</v>
      </c>
      <c r="D36" s="8">
        <v>4</v>
      </c>
      <c r="E36" s="9">
        <v>180</v>
      </c>
      <c r="F36" s="9">
        <v>147</v>
      </c>
      <c r="G36" s="9">
        <v>146</v>
      </c>
      <c r="H36" s="9">
        <v>170</v>
      </c>
      <c r="I36" s="9">
        <v>190</v>
      </c>
      <c r="J36" s="9">
        <v>175</v>
      </c>
      <c r="K36" s="10">
        <f>SUM(E36:J36)</f>
        <v>1008</v>
      </c>
      <c r="L36" s="11">
        <f t="shared" si="1"/>
        <v>168</v>
      </c>
    </row>
    <row r="37" spans="1:12" ht="15">
      <c r="A37" s="9">
        <v>34</v>
      </c>
      <c r="B37" s="7" t="s">
        <v>206</v>
      </c>
      <c r="C37" s="7" t="s">
        <v>165</v>
      </c>
      <c r="D37" s="8">
        <v>11</v>
      </c>
      <c r="E37" s="9">
        <v>157</v>
      </c>
      <c r="F37" s="9">
        <v>122</v>
      </c>
      <c r="G37" s="9">
        <v>160</v>
      </c>
      <c r="H37" s="9">
        <v>193</v>
      </c>
      <c r="I37" s="9">
        <v>170</v>
      </c>
      <c r="J37" s="9">
        <v>202</v>
      </c>
      <c r="K37" s="10">
        <f>SUM(E37:J37)</f>
        <v>1004</v>
      </c>
      <c r="L37" s="11">
        <f t="shared" si="1"/>
        <v>167.33333333333334</v>
      </c>
    </row>
    <row r="38" spans="1:12" ht="15">
      <c r="A38" s="9">
        <v>35</v>
      </c>
      <c r="B38" s="7" t="s">
        <v>109</v>
      </c>
      <c r="C38" s="7" t="s">
        <v>73</v>
      </c>
      <c r="D38" s="8">
        <v>15</v>
      </c>
      <c r="E38" s="9">
        <v>168</v>
      </c>
      <c r="F38" s="9">
        <v>172</v>
      </c>
      <c r="G38" s="9">
        <v>166</v>
      </c>
      <c r="H38" s="9">
        <v>200</v>
      </c>
      <c r="I38" s="9">
        <v>147</v>
      </c>
      <c r="J38" s="9">
        <v>143</v>
      </c>
      <c r="K38" s="10">
        <f>SUM(E38:J38)</f>
        <v>996</v>
      </c>
      <c r="L38" s="11">
        <f t="shared" si="1"/>
        <v>166</v>
      </c>
    </row>
    <row r="39" spans="1:12" ht="15">
      <c r="A39" s="9">
        <v>36</v>
      </c>
      <c r="B39" s="7" t="s">
        <v>114</v>
      </c>
      <c r="C39" s="7" t="s">
        <v>78</v>
      </c>
      <c r="D39" s="8">
        <v>18</v>
      </c>
      <c r="E39" s="9">
        <v>176</v>
      </c>
      <c r="F39" s="9">
        <v>154</v>
      </c>
      <c r="G39" s="9">
        <v>158</v>
      </c>
      <c r="H39" s="9">
        <v>180</v>
      </c>
      <c r="I39" s="9">
        <v>202</v>
      </c>
      <c r="J39" s="9">
        <v>122</v>
      </c>
      <c r="K39" s="10">
        <f>SUM(E39:J39)</f>
        <v>992</v>
      </c>
      <c r="L39" s="11">
        <f t="shared" si="1"/>
        <v>165.33333333333334</v>
      </c>
    </row>
    <row r="40" spans="1:12" ht="15">
      <c r="A40" s="9">
        <v>37</v>
      </c>
      <c r="B40" s="7" t="s">
        <v>213</v>
      </c>
      <c r="C40" s="7" t="s">
        <v>212</v>
      </c>
      <c r="D40" s="8">
        <v>11</v>
      </c>
      <c r="E40" s="9">
        <v>136</v>
      </c>
      <c r="F40" s="9">
        <v>190</v>
      </c>
      <c r="G40" s="9">
        <v>151</v>
      </c>
      <c r="H40" s="9">
        <v>199</v>
      </c>
      <c r="I40" s="9">
        <v>142</v>
      </c>
      <c r="J40" s="9">
        <v>173</v>
      </c>
      <c r="K40" s="10">
        <f>SUM(E40:J40)</f>
        <v>991</v>
      </c>
      <c r="L40" s="11">
        <f t="shared" si="1"/>
        <v>165.16666666666666</v>
      </c>
    </row>
    <row r="41" spans="1:12" ht="15">
      <c r="A41" s="9">
        <v>38</v>
      </c>
      <c r="B41" s="7" t="s">
        <v>96</v>
      </c>
      <c r="C41" s="7" t="s">
        <v>67</v>
      </c>
      <c r="D41" s="8">
        <v>3</v>
      </c>
      <c r="E41" s="9">
        <v>165</v>
      </c>
      <c r="F41" s="9">
        <v>148</v>
      </c>
      <c r="G41" s="9">
        <v>178</v>
      </c>
      <c r="H41" s="9">
        <v>151</v>
      </c>
      <c r="I41" s="9">
        <v>184</v>
      </c>
      <c r="J41" s="9">
        <v>155</v>
      </c>
      <c r="K41" s="10">
        <f>SUM(E41:J41)</f>
        <v>981</v>
      </c>
      <c r="L41" s="11">
        <f t="shared" si="1"/>
        <v>163.5</v>
      </c>
    </row>
    <row r="42" spans="1:12" ht="15">
      <c r="A42" s="9">
        <v>39</v>
      </c>
      <c r="B42" s="7" t="s">
        <v>102</v>
      </c>
      <c r="C42" s="7" t="s">
        <v>65</v>
      </c>
      <c r="D42" s="8">
        <v>7</v>
      </c>
      <c r="E42" s="9">
        <v>157</v>
      </c>
      <c r="F42" s="9">
        <v>181</v>
      </c>
      <c r="G42" s="9">
        <v>164</v>
      </c>
      <c r="H42" s="9">
        <v>158</v>
      </c>
      <c r="I42" s="9">
        <v>147</v>
      </c>
      <c r="J42" s="9">
        <v>171</v>
      </c>
      <c r="K42" s="10">
        <f>SUM(E42:J42)</f>
        <v>978</v>
      </c>
      <c r="L42" s="11">
        <f aca="true" t="shared" si="2" ref="L42:L49">AVERAGE(E42:J42)</f>
        <v>163</v>
      </c>
    </row>
    <row r="43" spans="1:12" ht="15">
      <c r="A43" s="9">
        <v>40</v>
      </c>
      <c r="B43" s="7" t="s">
        <v>220</v>
      </c>
      <c r="C43" s="7" t="s">
        <v>219</v>
      </c>
      <c r="D43" s="8">
        <v>9</v>
      </c>
      <c r="E43" s="9">
        <v>133</v>
      </c>
      <c r="F43" s="9">
        <v>182</v>
      </c>
      <c r="G43" s="9">
        <v>188</v>
      </c>
      <c r="H43" s="9">
        <v>121</v>
      </c>
      <c r="I43" s="9">
        <v>213</v>
      </c>
      <c r="J43" s="9">
        <v>135</v>
      </c>
      <c r="K43" s="10">
        <f>SUM(E43:J43)</f>
        <v>972</v>
      </c>
      <c r="L43" s="11">
        <f t="shared" si="2"/>
        <v>162</v>
      </c>
    </row>
    <row r="44" spans="1:12" ht="15">
      <c r="A44" s="9">
        <v>41</v>
      </c>
      <c r="B44" s="7" t="s">
        <v>105</v>
      </c>
      <c r="C44" s="7" t="s">
        <v>71</v>
      </c>
      <c r="D44" s="8">
        <v>13</v>
      </c>
      <c r="E44" s="9">
        <v>183</v>
      </c>
      <c r="F44" s="9">
        <v>164</v>
      </c>
      <c r="G44" s="9">
        <v>191</v>
      </c>
      <c r="H44" s="9">
        <v>130</v>
      </c>
      <c r="I44" s="9">
        <v>110</v>
      </c>
      <c r="J44" s="9">
        <v>187</v>
      </c>
      <c r="K44" s="10">
        <f>SUM(E44:J44)</f>
        <v>965</v>
      </c>
      <c r="L44" s="11">
        <f t="shared" si="2"/>
        <v>160.83333333333334</v>
      </c>
    </row>
    <row r="45" spans="1:12" ht="15">
      <c r="A45" s="9">
        <v>42</v>
      </c>
      <c r="B45" s="7" t="s">
        <v>207</v>
      </c>
      <c r="C45" s="7" t="s">
        <v>208</v>
      </c>
      <c r="D45" s="8">
        <v>27</v>
      </c>
      <c r="E45" s="9">
        <v>156</v>
      </c>
      <c r="F45" s="9">
        <v>200</v>
      </c>
      <c r="G45" s="9">
        <v>140</v>
      </c>
      <c r="H45" s="9">
        <v>133</v>
      </c>
      <c r="I45" s="9">
        <v>188</v>
      </c>
      <c r="J45" s="9">
        <v>148</v>
      </c>
      <c r="K45" s="10">
        <f>SUM(E45:J45)</f>
        <v>965</v>
      </c>
      <c r="L45" s="11">
        <f t="shared" si="2"/>
        <v>160.83333333333334</v>
      </c>
    </row>
    <row r="46" spans="1:12" ht="15">
      <c r="A46" s="9">
        <v>43</v>
      </c>
      <c r="B46" s="7" t="s">
        <v>129</v>
      </c>
      <c r="C46" s="7" t="s">
        <v>89</v>
      </c>
      <c r="D46" s="8">
        <v>28</v>
      </c>
      <c r="E46" s="9">
        <v>192</v>
      </c>
      <c r="F46" s="9">
        <v>147</v>
      </c>
      <c r="G46" s="9">
        <v>184</v>
      </c>
      <c r="H46" s="9">
        <v>155</v>
      </c>
      <c r="I46" s="9">
        <v>142</v>
      </c>
      <c r="J46" s="9">
        <v>145</v>
      </c>
      <c r="K46" s="10">
        <f>SUM(E46:J46)</f>
        <v>965</v>
      </c>
      <c r="L46" s="11">
        <f t="shared" si="2"/>
        <v>160.83333333333334</v>
      </c>
    </row>
    <row r="47" spans="1:12" ht="15">
      <c r="A47" s="9">
        <v>44</v>
      </c>
      <c r="B47" s="7" t="s">
        <v>128</v>
      </c>
      <c r="C47" s="7" t="s">
        <v>88</v>
      </c>
      <c r="D47" s="8">
        <v>27</v>
      </c>
      <c r="E47" s="9">
        <v>134</v>
      </c>
      <c r="F47" s="9">
        <v>139</v>
      </c>
      <c r="G47" s="9">
        <v>155</v>
      </c>
      <c r="H47" s="9">
        <v>145</v>
      </c>
      <c r="I47" s="9">
        <v>211</v>
      </c>
      <c r="J47" s="9">
        <v>169</v>
      </c>
      <c r="K47" s="10">
        <f>SUM(E47:J47)</f>
        <v>953</v>
      </c>
      <c r="L47" s="11">
        <f t="shared" si="2"/>
        <v>158.83333333333334</v>
      </c>
    </row>
    <row r="48" spans="1:12" ht="15">
      <c r="A48" s="9">
        <v>45</v>
      </c>
      <c r="B48" s="7" t="s">
        <v>135</v>
      </c>
      <c r="C48" s="7" t="s">
        <v>92</v>
      </c>
      <c r="D48" s="8">
        <v>34</v>
      </c>
      <c r="E48" s="9">
        <v>206</v>
      </c>
      <c r="F48" s="9">
        <v>137</v>
      </c>
      <c r="G48" s="9">
        <v>147</v>
      </c>
      <c r="H48" s="9">
        <v>146</v>
      </c>
      <c r="I48" s="9">
        <v>158</v>
      </c>
      <c r="J48" s="9">
        <v>158</v>
      </c>
      <c r="K48" s="10">
        <f>SUM(E48:J48)</f>
        <v>952</v>
      </c>
      <c r="L48" s="11">
        <f t="shared" si="2"/>
        <v>158.66666666666666</v>
      </c>
    </row>
    <row r="49" spans="1:12" ht="15">
      <c r="A49" s="9">
        <v>46</v>
      </c>
      <c r="B49" s="7" t="s">
        <v>100</v>
      </c>
      <c r="C49" s="7" t="s">
        <v>65</v>
      </c>
      <c r="D49" s="8">
        <v>5</v>
      </c>
      <c r="E49" s="9">
        <v>176</v>
      </c>
      <c r="F49" s="9">
        <v>137</v>
      </c>
      <c r="G49" s="9">
        <v>167</v>
      </c>
      <c r="H49" s="9">
        <v>137</v>
      </c>
      <c r="I49" s="9">
        <v>195</v>
      </c>
      <c r="J49" s="9">
        <v>138</v>
      </c>
      <c r="K49" s="10">
        <f>SUM(E49:J49)</f>
        <v>950</v>
      </c>
      <c r="L49" s="11">
        <f t="shared" si="2"/>
        <v>158.33333333333334</v>
      </c>
    </row>
    <row r="50" spans="1:12" ht="15">
      <c r="A50" s="9">
        <v>47</v>
      </c>
      <c r="B50" s="7" t="s">
        <v>134</v>
      </c>
      <c r="C50" s="7" t="s">
        <v>93</v>
      </c>
      <c r="D50" s="8">
        <v>33</v>
      </c>
      <c r="E50" s="9">
        <v>148</v>
      </c>
      <c r="F50" s="9">
        <v>137</v>
      </c>
      <c r="G50" s="9">
        <v>176</v>
      </c>
      <c r="H50" s="9">
        <v>160</v>
      </c>
      <c r="I50" s="9">
        <v>168</v>
      </c>
      <c r="J50" s="9">
        <v>151</v>
      </c>
      <c r="K50" s="10">
        <f>SUM(E50:J50)</f>
        <v>940</v>
      </c>
      <c r="L50" s="11">
        <f aca="true" t="shared" si="3" ref="L50:L58">AVERAGE(E50:J50)</f>
        <v>156.66666666666666</v>
      </c>
    </row>
    <row r="51" spans="1:12" ht="15">
      <c r="A51" s="9">
        <v>48</v>
      </c>
      <c r="B51" s="7" t="s">
        <v>119</v>
      </c>
      <c r="C51" s="7" t="s">
        <v>83</v>
      </c>
      <c r="D51" s="8">
        <v>21</v>
      </c>
      <c r="E51" s="9">
        <v>178</v>
      </c>
      <c r="F51" s="9">
        <v>195</v>
      </c>
      <c r="G51" s="9">
        <v>156</v>
      </c>
      <c r="H51" s="9">
        <v>137</v>
      </c>
      <c r="I51" s="9">
        <v>142</v>
      </c>
      <c r="J51" s="9">
        <v>127</v>
      </c>
      <c r="K51" s="10">
        <f>SUM(E51:J51)</f>
        <v>935</v>
      </c>
      <c r="L51" s="11">
        <f t="shared" si="3"/>
        <v>155.83333333333334</v>
      </c>
    </row>
    <row r="52" spans="1:12" ht="15">
      <c r="A52" s="9">
        <v>49</v>
      </c>
      <c r="B52" s="7" t="s">
        <v>216</v>
      </c>
      <c r="C52" s="7" t="s">
        <v>217</v>
      </c>
      <c r="D52" s="8">
        <v>6</v>
      </c>
      <c r="E52" s="9">
        <v>166</v>
      </c>
      <c r="F52" s="9">
        <v>182</v>
      </c>
      <c r="G52" s="9">
        <v>119</v>
      </c>
      <c r="H52" s="9">
        <v>159</v>
      </c>
      <c r="I52" s="9">
        <v>152</v>
      </c>
      <c r="J52" s="9">
        <v>140</v>
      </c>
      <c r="K52" s="10">
        <f>SUM(E52:J52)</f>
        <v>918</v>
      </c>
      <c r="L52" s="11">
        <f t="shared" si="3"/>
        <v>153</v>
      </c>
    </row>
    <row r="53" spans="1:12" ht="15">
      <c r="A53" s="9">
        <v>50</v>
      </c>
      <c r="B53" s="7" t="s">
        <v>218</v>
      </c>
      <c r="C53" s="7" t="s">
        <v>219</v>
      </c>
      <c r="D53" s="8">
        <v>8</v>
      </c>
      <c r="E53" s="9">
        <v>142</v>
      </c>
      <c r="F53" s="9">
        <v>186</v>
      </c>
      <c r="G53" s="9">
        <v>152</v>
      </c>
      <c r="H53" s="9">
        <v>151</v>
      </c>
      <c r="I53" s="9">
        <v>140</v>
      </c>
      <c r="J53" s="9">
        <v>137</v>
      </c>
      <c r="K53" s="10">
        <f>SUM(E53:J53)</f>
        <v>908</v>
      </c>
      <c r="L53" s="11">
        <f t="shared" si="3"/>
        <v>151.33333333333334</v>
      </c>
    </row>
    <row r="54" spans="1:12" ht="15">
      <c r="A54" s="9">
        <v>51</v>
      </c>
      <c r="B54" s="7" t="s">
        <v>209</v>
      </c>
      <c r="C54" s="7" t="s">
        <v>67</v>
      </c>
      <c r="D54" s="8">
        <v>14</v>
      </c>
      <c r="E54" s="9">
        <v>174</v>
      </c>
      <c r="F54" s="9">
        <v>182</v>
      </c>
      <c r="G54" s="9">
        <v>142</v>
      </c>
      <c r="H54" s="9">
        <v>121</v>
      </c>
      <c r="I54" s="9">
        <v>170</v>
      </c>
      <c r="J54" s="9">
        <v>109</v>
      </c>
      <c r="K54" s="10">
        <f>SUM(E54:J54)</f>
        <v>898</v>
      </c>
      <c r="L54" s="11">
        <f t="shared" si="3"/>
        <v>149.66666666666666</v>
      </c>
    </row>
    <row r="55" spans="1:12" ht="15">
      <c r="A55" s="9">
        <v>52</v>
      </c>
      <c r="B55" s="7" t="s">
        <v>210</v>
      </c>
      <c r="C55" s="7" t="s">
        <v>140</v>
      </c>
      <c r="D55" s="8">
        <v>9</v>
      </c>
      <c r="E55" s="9">
        <v>136</v>
      </c>
      <c r="F55" s="9">
        <v>148</v>
      </c>
      <c r="G55" s="9">
        <v>158</v>
      </c>
      <c r="H55" s="9">
        <v>152</v>
      </c>
      <c r="I55" s="9">
        <v>148</v>
      </c>
      <c r="J55" s="9">
        <v>126</v>
      </c>
      <c r="K55" s="10">
        <f>SUM(E55:J55)</f>
        <v>868</v>
      </c>
      <c r="L55" s="11">
        <f t="shared" si="3"/>
        <v>144.66666666666666</v>
      </c>
    </row>
    <row r="56" spans="1:12" ht="15">
      <c r="A56" s="9">
        <v>53</v>
      </c>
      <c r="B56" s="7" t="s">
        <v>201</v>
      </c>
      <c r="C56" s="7" t="s">
        <v>77</v>
      </c>
      <c r="D56" s="8">
        <v>16</v>
      </c>
      <c r="E56" s="9">
        <v>162</v>
      </c>
      <c r="F56" s="9">
        <v>113</v>
      </c>
      <c r="G56" s="9">
        <v>139</v>
      </c>
      <c r="H56" s="9">
        <v>158</v>
      </c>
      <c r="I56" s="9">
        <v>129</v>
      </c>
      <c r="J56" s="9">
        <v>164</v>
      </c>
      <c r="K56" s="10">
        <f>SUM(E56:J56)</f>
        <v>865</v>
      </c>
      <c r="L56" s="11">
        <f t="shared" si="3"/>
        <v>144.16666666666666</v>
      </c>
    </row>
    <row r="57" spans="1:12" ht="15">
      <c r="A57" s="9">
        <v>54</v>
      </c>
      <c r="B57" s="7" t="s">
        <v>104</v>
      </c>
      <c r="C57" s="7" t="s">
        <v>70</v>
      </c>
      <c r="D57" s="8">
        <v>8</v>
      </c>
      <c r="E57" s="9">
        <v>128</v>
      </c>
      <c r="F57" s="9">
        <v>150</v>
      </c>
      <c r="G57" s="9">
        <v>140</v>
      </c>
      <c r="H57" s="9">
        <v>97</v>
      </c>
      <c r="I57" s="9">
        <v>174</v>
      </c>
      <c r="J57" s="9">
        <v>171</v>
      </c>
      <c r="K57" s="10">
        <f>SUM(E57:J57)</f>
        <v>860</v>
      </c>
      <c r="L57" s="11">
        <f t="shared" si="3"/>
        <v>143.33333333333334</v>
      </c>
    </row>
    <row r="58" spans="1:12" ht="15">
      <c r="A58" s="9">
        <v>55</v>
      </c>
      <c r="B58" s="7" t="s">
        <v>101</v>
      </c>
      <c r="C58" s="7" t="s">
        <v>68</v>
      </c>
      <c r="D58" s="8">
        <v>6</v>
      </c>
      <c r="E58" s="9">
        <v>136</v>
      </c>
      <c r="F58" s="9">
        <v>122</v>
      </c>
      <c r="G58" s="9">
        <v>159</v>
      </c>
      <c r="H58" s="9">
        <v>171</v>
      </c>
      <c r="I58" s="9">
        <v>106</v>
      </c>
      <c r="J58" s="9">
        <v>142</v>
      </c>
      <c r="K58" s="10">
        <f>SUM(E58:J58)</f>
        <v>836</v>
      </c>
      <c r="L58" s="11">
        <f t="shared" si="3"/>
        <v>139.33333333333334</v>
      </c>
    </row>
    <row r="59" spans="1:12" ht="15">
      <c r="A59" s="9">
        <v>56</v>
      </c>
      <c r="B59" s="7" t="s">
        <v>124</v>
      </c>
      <c r="C59" s="7" t="s">
        <v>85</v>
      </c>
      <c r="D59" s="8">
        <v>24</v>
      </c>
      <c r="E59" s="9">
        <v>146</v>
      </c>
      <c r="F59" s="9">
        <v>151</v>
      </c>
      <c r="G59" s="9">
        <v>140</v>
      </c>
      <c r="H59" s="9">
        <v>121</v>
      </c>
      <c r="I59" s="9">
        <v>132</v>
      </c>
      <c r="J59" s="9">
        <v>111</v>
      </c>
      <c r="K59" s="10">
        <f>SUM(E59:J59)</f>
        <v>801</v>
      </c>
      <c r="L59" s="11">
        <f>AVERAGE(E59:J59)</f>
        <v>133.5</v>
      </c>
    </row>
  </sheetData>
  <sheetProtection/>
  <mergeCells count="3">
    <mergeCell ref="A1:B1"/>
    <mergeCell ref="E1:J1"/>
    <mergeCell ref="K1:L1"/>
  </mergeCells>
  <printOptions/>
  <pageMargins left="0.75" right="0.75" top="1" bottom="1" header="0.5" footer="0.5"/>
  <pageSetup horizontalDpi="600" verticalDpi="600" orientation="landscape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selection activeCell="K8" sqref="K4:K8"/>
    </sheetView>
  </sheetViews>
  <sheetFormatPr defaultColWidth="9.140625" defaultRowHeight="12.75"/>
  <cols>
    <col min="1" max="1" width="5.57421875" style="1" bestFit="1" customWidth="1"/>
    <col min="2" max="3" width="27.140625" style="2" customWidth="1"/>
    <col min="4" max="4" width="6.57421875" style="2" bestFit="1" customWidth="1"/>
    <col min="5" max="10" width="9.57421875" style="2" bestFit="1" customWidth="1"/>
    <col min="11" max="11" width="11.140625" style="2" customWidth="1"/>
    <col min="12" max="12" width="11.140625" style="2" bestFit="1" customWidth="1"/>
    <col min="13" max="13" width="11.57421875" style="1" bestFit="1" customWidth="1"/>
    <col min="14" max="16384" width="9.140625" style="2" customWidth="1"/>
  </cols>
  <sheetData>
    <row r="1" spans="1:12" ht="15">
      <c r="A1" s="89" t="s">
        <v>12</v>
      </c>
      <c r="B1" s="85"/>
      <c r="C1" s="61"/>
      <c r="E1" s="90"/>
      <c r="F1" s="85"/>
      <c r="G1" s="85"/>
      <c r="H1" s="85"/>
      <c r="I1" s="85"/>
      <c r="J1" s="85"/>
      <c r="K1" s="91"/>
      <c r="L1" s="91"/>
    </row>
    <row r="2" ht="15.75" thickBot="1"/>
    <row r="3" spans="1:13" s="3" customFormat="1" ht="15">
      <c r="A3" s="4" t="s">
        <v>0</v>
      </c>
      <c r="B3" s="5" t="s">
        <v>1</v>
      </c>
      <c r="C3" s="5" t="s">
        <v>60</v>
      </c>
      <c r="D3" s="5" t="s">
        <v>2</v>
      </c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J3" s="5" t="s">
        <v>8</v>
      </c>
      <c r="K3" s="5" t="s">
        <v>9</v>
      </c>
      <c r="L3" s="5" t="s">
        <v>10</v>
      </c>
      <c r="M3" s="46" t="s">
        <v>44</v>
      </c>
    </row>
    <row r="4" spans="1:14" ht="15">
      <c r="A4" s="6">
        <v>1</v>
      </c>
      <c r="B4" s="7" t="s">
        <v>151</v>
      </c>
      <c r="C4" s="7" t="s">
        <v>140</v>
      </c>
      <c r="D4" s="12">
        <v>13</v>
      </c>
      <c r="E4" s="9">
        <v>149</v>
      </c>
      <c r="F4" s="9">
        <v>206</v>
      </c>
      <c r="G4" s="9">
        <v>181</v>
      </c>
      <c r="H4" s="9">
        <v>223</v>
      </c>
      <c r="I4" s="9">
        <v>137</v>
      </c>
      <c r="J4" s="9">
        <v>167</v>
      </c>
      <c r="K4" s="10">
        <f>SUM(E4:J4)</f>
        <v>1063</v>
      </c>
      <c r="L4" s="11">
        <f aca="true" t="shared" si="0" ref="L4:L11">AVERAGE(E4:J4)</f>
        <v>177.16666666666666</v>
      </c>
      <c r="M4" s="9">
        <f aca="true" t="shared" si="1" ref="M4:M20">MAX(E4:J4)</f>
        <v>223</v>
      </c>
      <c r="N4" s="45"/>
    </row>
    <row r="5" spans="1:13" ht="15">
      <c r="A5" s="6">
        <v>2</v>
      </c>
      <c r="B5" s="7" t="s">
        <v>152</v>
      </c>
      <c r="C5" s="7" t="s">
        <v>141</v>
      </c>
      <c r="D5" s="12">
        <v>13</v>
      </c>
      <c r="E5" s="9">
        <v>191</v>
      </c>
      <c r="F5" s="9">
        <v>165</v>
      </c>
      <c r="G5" s="9">
        <v>182</v>
      </c>
      <c r="H5" s="9">
        <v>127</v>
      </c>
      <c r="I5" s="9">
        <v>179</v>
      </c>
      <c r="J5" s="9">
        <v>161</v>
      </c>
      <c r="K5" s="10">
        <f>SUM(E5:J5)</f>
        <v>1005</v>
      </c>
      <c r="L5" s="11">
        <f t="shared" si="0"/>
        <v>167.5</v>
      </c>
      <c r="M5" s="9">
        <f t="shared" si="1"/>
        <v>191</v>
      </c>
    </row>
    <row r="6" spans="1:13" ht="15">
      <c r="A6" s="6">
        <v>3</v>
      </c>
      <c r="B6" s="7" t="s">
        <v>153</v>
      </c>
      <c r="C6" s="7" t="s">
        <v>75</v>
      </c>
      <c r="D6" s="12">
        <v>16</v>
      </c>
      <c r="E6" s="9">
        <v>153</v>
      </c>
      <c r="F6" s="9">
        <v>150</v>
      </c>
      <c r="G6" s="9">
        <v>195</v>
      </c>
      <c r="H6" s="9">
        <v>169</v>
      </c>
      <c r="I6" s="9">
        <v>161</v>
      </c>
      <c r="J6" s="9">
        <v>158</v>
      </c>
      <c r="K6" s="10">
        <f>SUM(E6:J6)</f>
        <v>986</v>
      </c>
      <c r="L6" s="11">
        <f t="shared" si="0"/>
        <v>164.33333333333334</v>
      </c>
      <c r="M6" s="9">
        <f t="shared" si="1"/>
        <v>195</v>
      </c>
    </row>
    <row r="7" spans="1:13" ht="15">
      <c r="A7" s="6">
        <v>4</v>
      </c>
      <c r="B7" s="7" t="s">
        <v>159</v>
      </c>
      <c r="C7" s="7" t="s">
        <v>146</v>
      </c>
      <c r="D7" s="12">
        <v>29</v>
      </c>
      <c r="E7" s="9">
        <v>170</v>
      </c>
      <c r="F7" s="9">
        <v>156</v>
      </c>
      <c r="G7" s="9">
        <v>179</v>
      </c>
      <c r="H7" s="9">
        <v>160</v>
      </c>
      <c r="I7" s="9">
        <v>161</v>
      </c>
      <c r="J7" s="9">
        <v>160</v>
      </c>
      <c r="K7" s="10">
        <f>SUM(E7:J7)</f>
        <v>986</v>
      </c>
      <c r="L7" s="11">
        <f t="shared" si="0"/>
        <v>164.33333333333334</v>
      </c>
      <c r="M7" s="9">
        <f t="shared" si="1"/>
        <v>179</v>
      </c>
    </row>
    <row r="8" spans="1:13" ht="15">
      <c r="A8" s="6">
        <v>5</v>
      </c>
      <c r="B8" s="7" t="s">
        <v>223</v>
      </c>
      <c r="C8" s="7" t="s">
        <v>142</v>
      </c>
      <c r="D8" s="12">
        <v>20</v>
      </c>
      <c r="E8" s="9">
        <v>170</v>
      </c>
      <c r="F8" s="9">
        <v>173</v>
      </c>
      <c r="G8" s="9">
        <v>166</v>
      </c>
      <c r="H8" s="9">
        <v>134</v>
      </c>
      <c r="I8" s="9">
        <v>161</v>
      </c>
      <c r="J8" s="9">
        <v>179</v>
      </c>
      <c r="K8" s="10">
        <f>SUM(E8:J8)</f>
        <v>983</v>
      </c>
      <c r="L8" s="11">
        <f t="shared" si="0"/>
        <v>163.83333333333334</v>
      </c>
      <c r="M8" s="9">
        <f t="shared" si="1"/>
        <v>179</v>
      </c>
    </row>
    <row r="9" spans="1:13" ht="15">
      <c r="A9" s="6">
        <v>6</v>
      </c>
      <c r="B9" s="7" t="s">
        <v>157</v>
      </c>
      <c r="C9" s="7" t="s">
        <v>144</v>
      </c>
      <c r="D9" s="12">
        <v>23</v>
      </c>
      <c r="E9" s="9">
        <v>141</v>
      </c>
      <c r="F9" s="9">
        <v>149</v>
      </c>
      <c r="G9" s="9">
        <v>146</v>
      </c>
      <c r="H9" s="9">
        <v>171</v>
      </c>
      <c r="I9" s="9">
        <v>153</v>
      </c>
      <c r="J9" s="9">
        <v>221</v>
      </c>
      <c r="K9" s="10">
        <f>SUM(E9:J9)</f>
        <v>981</v>
      </c>
      <c r="L9" s="11">
        <f t="shared" si="0"/>
        <v>163.5</v>
      </c>
      <c r="M9" s="9">
        <f t="shared" si="1"/>
        <v>221</v>
      </c>
    </row>
    <row r="10" spans="1:13" ht="15">
      <c r="A10" s="6">
        <v>7</v>
      </c>
      <c r="B10" s="7" t="s">
        <v>158</v>
      </c>
      <c r="C10" s="7" t="s">
        <v>145</v>
      </c>
      <c r="D10" s="12">
        <v>28</v>
      </c>
      <c r="E10" s="9">
        <v>180</v>
      </c>
      <c r="F10" s="9">
        <v>155</v>
      </c>
      <c r="G10" s="9">
        <v>150</v>
      </c>
      <c r="H10" s="9">
        <v>157</v>
      </c>
      <c r="I10" s="9">
        <v>168</v>
      </c>
      <c r="J10" s="9">
        <v>145</v>
      </c>
      <c r="K10" s="10">
        <f>SUM(E10:J10)</f>
        <v>955</v>
      </c>
      <c r="L10" s="11">
        <f t="shared" si="0"/>
        <v>159.16666666666666</v>
      </c>
      <c r="M10" s="9">
        <f t="shared" si="1"/>
        <v>180</v>
      </c>
    </row>
    <row r="11" spans="1:13" ht="15">
      <c r="A11" s="6">
        <v>8</v>
      </c>
      <c r="B11" s="7" t="s">
        <v>160</v>
      </c>
      <c r="C11" s="7" t="s">
        <v>147</v>
      </c>
      <c r="D11" s="12">
        <v>33</v>
      </c>
      <c r="E11" s="9">
        <v>150</v>
      </c>
      <c r="F11" s="9">
        <v>150</v>
      </c>
      <c r="G11" s="9">
        <v>165</v>
      </c>
      <c r="H11" s="9">
        <v>145</v>
      </c>
      <c r="I11" s="9">
        <v>172</v>
      </c>
      <c r="J11" s="9">
        <v>162</v>
      </c>
      <c r="K11" s="10">
        <f>SUM(E11:J11)</f>
        <v>944</v>
      </c>
      <c r="L11" s="11">
        <f t="shared" si="0"/>
        <v>157.33333333333334</v>
      </c>
      <c r="M11" s="9">
        <f t="shared" si="1"/>
        <v>172</v>
      </c>
    </row>
    <row r="12" spans="1:14" ht="15">
      <c r="A12" s="6">
        <v>9</v>
      </c>
      <c r="B12" s="7" t="s">
        <v>161</v>
      </c>
      <c r="C12" s="7" t="s">
        <v>148</v>
      </c>
      <c r="D12" s="12">
        <v>34</v>
      </c>
      <c r="E12" s="9">
        <v>174</v>
      </c>
      <c r="F12" s="9">
        <v>186</v>
      </c>
      <c r="G12" s="9">
        <v>130</v>
      </c>
      <c r="H12" s="9">
        <v>133</v>
      </c>
      <c r="I12" s="9">
        <v>156</v>
      </c>
      <c r="J12" s="9">
        <v>147</v>
      </c>
      <c r="K12" s="10">
        <f>SUM(E12:J12)</f>
        <v>926</v>
      </c>
      <c r="L12" s="11">
        <f aca="true" t="shared" si="2" ref="L12:L20">AVERAGE(E12:J12)</f>
        <v>154.33333333333334</v>
      </c>
      <c r="M12" s="9">
        <f t="shared" si="1"/>
        <v>186</v>
      </c>
      <c r="N12" s="45"/>
    </row>
    <row r="13" spans="1:13" ht="15">
      <c r="A13" s="6">
        <v>10</v>
      </c>
      <c r="B13" s="7" t="s">
        <v>204</v>
      </c>
      <c r="C13" s="7" t="s">
        <v>67</v>
      </c>
      <c r="D13" s="12">
        <v>8</v>
      </c>
      <c r="E13" s="9">
        <v>136</v>
      </c>
      <c r="F13" s="9">
        <v>165</v>
      </c>
      <c r="G13" s="9">
        <v>154</v>
      </c>
      <c r="H13" s="9">
        <v>166</v>
      </c>
      <c r="I13" s="9">
        <v>172</v>
      </c>
      <c r="J13" s="9">
        <v>130</v>
      </c>
      <c r="K13" s="10">
        <f>SUM(E13:J13)</f>
        <v>923</v>
      </c>
      <c r="L13" s="11">
        <f t="shared" si="2"/>
        <v>153.83333333333334</v>
      </c>
      <c r="M13" s="9">
        <f t="shared" si="1"/>
        <v>172</v>
      </c>
    </row>
    <row r="14" spans="1:13" ht="15">
      <c r="A14" s="6">
        <v>11</v>
      </c>
      <c r="B14" s="7" t="s">
        <v>156</v>
      </c>
      <c r="C14" s="7" t="s">
        <v>142</v>
      </c>
      <c r="D14" s="12">
        <v>22</v>
      </c>
      <c r="E14" s="9">
        <v>142</v>
      </c>
      <c r="F14" s="9">
        <v>196</v>
      </c>
      <c r="G14" s="9">
        <v>132</v>
      </c>
      <c r="H14" s="9">
        <v>118</v>
      </c>
      <c r="I14" s="9">
        <v>165</v>
      </c>
      <c r="J14" s="9">
        <v>158</v>
      </c>
      <c r="K14" s="10">
        <f>SUM(E14:J14)</f>
        <v>911</v>
      </c>
      <c r="L14" s="11">
        <f t="shared" si="2"/>
        <v>151.83333333333334</v>
      </c>
      <c r="M14" s="9">
        <f t="shared" si="1"/>
        <v>196</v>
      </c>
    </row>
    <row r="15" spans="1:13" ht="15">
      <c r="A15" s="6">
        <v>12</v>
      </c>
      <c r="B15" s="7" t="s">
        <v>211</v>
      </c>
      <c r="C15" s="7" t="s">
        <v>212</v>
      </c>
      <c r="D15" s="12">
        <v>12</v>
      </c>
      <c r="E15" s="9">
        <v>175</v>
      </c>
      <c r="F15" s="9">
        <v>122</v>
      </c>
      <c r="G15" s="9">
        <v>147</v>
      </c>
      <c r="H15" s="9">
        <v>118</v>
      </c>
      <c r="I15" s="9">
        <v>162</v>
      </c>
      <c r="J15" s="9">
        <v>169</v>
      </c>
      <c r="K15" s="10">
        <f>SUM(E15:J15)</f>
        <v>893</v>
      </c>
      <c r="L15" s="11">
        <f t="shared" si="2"/>
        <v>148.83333333333334</v>
      </c>
      <c r="M15" s="9">
        <f t="shared" si="1"/>
        <v>175</v>
      </c>
    </row>
    <row r="16" spans="1:13" ht="15">
      <c r="A16" s="6">
        <v>13</v>
      </c>
      <c r="B16" s="7" t="s">
        <v>154</v>
      </c>
      <c r="C16" s="7" t="s">
        <v>142</v>
      </c>
      <c r="D16" s="12">
        <v>19</v>
      </c>
      <c r="E16" s="9">
        <v>142</v>
      </c>
      <c r="F16" s="9">
        <v>127</v>
      </c>
      <c r="G16" s="9">
        <v>128</v>
      </c>
      <c r="H16" s="9">
        <v>139</v>
      </c>
      <c r="I16" s="9">
        <v>220</v>
      </c>
      <c r="J16" s="9">
        <v>134</v>
      </c>
      <c r="K16" s="10">
        <f>SUM(E16:J16)</f>
        <v>890</v>
      </c>
      <c r="L16" s="11">
        <f t="shared" si="2"/>
        <v>148.33333333333334</v>
      </c>
      <c r="M16" s="9">
        <f t="shared" si="1"/>
        <v>220</v>
      </c>
    </row>
    <row r="17" spans="1:13" ht="15">
      <c r="A17" s="6">
        <v>14</v>
      </c>
      <c r="B17" s="7" t="s">
        <v>150</v>
      </c>
      <c r="C17" s="7" t="s">
        <v>139</v>
      </c>
      <c r="D17" s="12">
        <v>5</v>
      </c>
      <c r="E17" s="9">
        <v>194</v>
      </c>
      <c r="F17" s="9">
        <v>130</v>
      </c>
      <c r="G17" s="9">
        <v>125</v>
      </c>
      <c r="H17" s="9">
        <v>120</v>
      </c>
      <c r="I17" s="9">
        <v>150</v>
      </c>
      <c r="J17" s="9">
        <v>126</v>
      </c>
      <c r="K17" s="10">
        <f>SUM(E17:J17)</f>
        <v>845</v>
      </c>
      <c r="L17" s="11">
        <f t="shared" si="2"/>
        <v>140.83333333333334</v>
      </c>
      <c r="M17" s="9">
        <f t="shared" si="1"/>
        <v>194</v>
      </c>
    </row>
    <row r="18" spans="1:13" ht="15">
      <c r="A18" s="6">
        <v>15</v>
      </c>
      <c r="B18" s="7" t="s">
        <v>189</v>
      </c>
      <c r="C18" s="7" t="s">
        <v>170</v>
      </c>
      <c r="D18" s="12">
        <v>30</v>
      </c>
      <c r="E18" s="9">
        <v>152</v>
      </c>
      <c r="F18" s="9">
        <v>157</v>
      </c>
      <c r="G18" s="9">
        <v>132</v>
      </c>
      <c r="H18" s="9">
        <v>126</v>
      </c>
      <c r="I18" s="9">
        <v>111</v>
      </c>
      <c r="J18" s="9">
        <v>134</v>
      </c>
      <c r="K18" s="10">
        <f>SUM(E18:J18)</f>
        <v>812</v>
      </c>
      <c r="L18" s="11">
        <f t="shared" si="2"/>
        <v>135.33333333333334</v>
      </c>
      <c r="M18" s="9">
        <f t="shared" si="1"/>
        <v>157</v>
      </c>
    </row>
    <row r="19" spans="1:13" ht="15">
      <c r="A19" s="6">
        <v>16</v>
      </c>
      <c r="B19" s="7" t="s">
        <v>155</v>
      </c>
      <c r="C19" s="7" t="s">
        <v>143</v>
      </c>
      <c r="D19" s="12">
        <v>21</v>
      </c>
      <c r="E19" s="9">
        <v>118</v>
      </c>
      <c r="F19" s="9">
        <v>115</v>
      </c>
      <c r="G19" s="9">
        <v>123</v>
      </c>
      <c r="H19" s="9">
        <v>142</v>
      </c>
      <c r="I19" s="9">
        <v>147</v>
      </c>
      <c r="J19" s="9">
        <v>108</v>
      </c>
      <c r="K19" s="10">
        <f>SUM(E19:J19)</f>
        <v>753</v>
      </c>
      <c r="L19" s="11">
        <f t="shared" si="2"/>
        <v>125.5</v>
      </c>
      <c r="M19" s="9">
        <f t="shared" si="1"/>
        <v>147</v>
      </c>
    </row>
    <row r="20" spans="1:13" ht="15">
      <c r="A20" s="6">
        <v>17</v>
      </c>
      <c r="B20" s="7" t="s">
        <v>149</v>
      </c>
      <c r="C20" s="7" t="s">
        <v>68</v>
      </c>
      <c r="D20" s="12">
        <v>1</v>
      </c>
      <c r="E20" s="9">
        <v>161</v>
      </c>
      <c r="F20" s="9">
        <v>154</v>
      </c>
      <c r="G20" s="9">
        <v>154</v>
      </c>
      <c r="H20" s="9">
        <v>135</v>
      </c>
      <c r="I20" s="9" t="s">
        <v>275</v>
      </c>
      <c r="J20" s="9" t="s">
        <v>275</v>
      </c>
      <c r="K20" s="10">
        <f>SUM(E20:J20)</f>
        <v>604</v>
      </c>
      <c r="L20" s="11">
        <f t="shared" si="2"/>
        <v>151</v>
      </c>
      <c r="M20" s="9">
        <f t="shared" si="1"/>
        <v>161</v>
      </c>
    </row>
  </sheetData>
  <sheetProtection/>
  <mergeCells count="3">
    <mergeCell ref="A1:B1"/>
    <mergeCell ref="E1:J1"/>
    <mergeCell ref="K1:L1"/>
  </mergeCells>
  <printOptions/>
  <pageMargins left="0.75" right="0.75" top="1" bottom="1" header="0.5" footer="0.5"/>
  <pageSetup horizontalDpi="600" verticalDpi="600" orientation="landscape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37"/>
  <sheetViews>
    <sheetView zoomScalePageLayoutView="0" workbookViewId="0" topLeftCell="A1">
      <pane xSplit="6" ySplit="1" topLeftCell="G30" activePane="bottomRight" state="frozen"/>
      <selection pane="topLeft" activeCell="A1" sqref="A1"/>
      <selection pane="topRight" activeCell="F1" sqref="F1"/>
      <selection pane="bottomLeft" activeCell="A2" sqref="A2"/>
      <selection pane="bottomRight" activeCell="AC31" sqref="AC31"/>
    </sheetView>
  </sheetViews>
  <sheetFormatPr defaultColWidth="9.140625" defaultRowHeight="12.75"/>
  <cols>
    <col min="1" max="1" width="4.421875" style="13" bestFit="1" customWidth="1"/>
    <col min="2" max="3" width="16.8515625" style="15" customWidth="1"/>
    <col min="4" max="4" width="5.57421875" style="15" customWidth="1"/>
    <col min="5" max="5" width="5.140625" style="15" bestFit="1" customWidth="1"/>
    <col min="6" max="6" width="4.8515625" style="15" bestFit="1" customWidth="1"/>
    <col min="7" max="7" width="5.28125" style="15" hidden="1" customWidth="1"/>
    <col min="8" max="8" width="5.140625" style="15" hidden="1" customWidth="1"/>
    <col min="9" max="10" width="7.00390625" style="15" hidden="1" customWidth="1"/>
    <col min="11" max="11" width="5.140625" style="15" hidden="1" customWidth="1"/>
    <col min="12" max="12" width="7.00390625" style="15" hidden="1" customWidth="1"/>
    <col min="13" max="13" width="8.00390625" style="15" hidden="1" customWidth="1"/>
    <col min="14" max="14" width="7.00390625" style="15" hidden="1" customWidth="1"/>
    <col min="15" max="15" width="5.140625" style="15" hidden="1" customWidth="1"/>
    <col min="16" max="16" width="7.00390625" style="15" hidden="1" customWidth="1"/>
    <col min="17" max="17" width="7.28125" style="15" hidden="1" customWidth="1"/>
    <col min="18" max="20" width="7.00390625" style="15" hidden="1" customWidth="1"/>
    <col min="21" max="21" width="7.00390625" style="15" customWidth="1"/>
    <col min="22" max="22" width="7.00390625" style="15" bestFit="1" customWidth="1"/>
    <col min="23" max="25" width="7.00390625" style="15" customWidth="1"/>
    <col min="26" max="26" width="7.00390625" style="15" bestFit="1" customWidth="1"/>
    <col min="27" max="28" width="7.00390625" style="15" customWidth="1"/>
    <col min="29" max="29" width="5.00390625" style="15" bestFit="1" customWidth="1"/>
    <col min="30" max="30" width="7.421875" style="15" customWidth="1"/>
    <col min="31" max="31" width="7.28125" style="15" bestFit="1" customWidth="1"/>
    <col min="32" max="16384" width="9.140625" style="15" customWidth="1"/>
  </cols>
  <sheetData>
    <row r="1" spans="1:31" ht="13.5">
      <c r="A1" s="92" t="s">
        <v>13</v>
      </c>
      <c r="B1" s="93"/>
      <c r="C1" s="14"/>
      <c r="D1" s="14"/>
      <c r="E1" s="14"/>
      <c r="G1" s="94"/>
      <c r="H1" s="94"/>
      <c r="I1" s="94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5"/>
      <c r="AB1" s="85"/>
      <c r="AC1" s="85"/>
      <c r="AD1" s="85"/>
      <c r="AE1" s="85"/>
    </row>
    <row r="2" ht="13.5" thickBot="1"/>
    <row r="3" spans="1:31" s="18" customFormat="1" ht="25.5">
      <c r="A3" s="16" t="s">
        <v>0</v>
      </c>
      <c r="B3" s="17" t="s">
        <v>1</v>
      </c>
      <c r="C3" s="17" t="s">
        <v>60</v>
      </c>
      <c r="D3" s="17" t="s">
        <v>20</v>
      </c>
      <c r="E3" s="17" t="s">
        <v>14</v>
      </c>
      <c r="F3" s="17" t="s">
        <v>2</v>
      </c>
      <c r="G3" s="17" t="s">
        <v>3</v>
      </c>
      <c r="H3" s="17" t="s">
        <v>14</v>
      </c>
      <c r="I3" s="17" t="s">
        <v>15</v>
      </c>
      <c r="J3" s="17" t="s">
        <v>4</v>
      </c>
      <c r="K3" s="17" t="s">
        <v>14</v>
      </c>
      <c r="L3" s="17" t="s">
        <v>16</v>
      </c>
      <c r="M3" s="17" t="s">
        <v>17</v>
      </c>
      <c r="N3" s="17" t="s">
        <v>5</v>
      </c>
      <c r="O3" s="17" t="s">
        <v>14</v>
      </c>
      <c r="P3" s="17" t="s">
        <v>18</v>
      </c>
      <c r="Q3" s="17" t="s">
        <v>19</v>
      </c>
      <c r="R3" s="17" t="s">
        <v>6</v>
      </c>
      <c r="S3" s="17" t="s">
        <v>14</v>
      </c>
      <c r="T3" s="17" t="s">
        <v>21</v>
      </c>
      <c r="U3" s="17" t="s">
        <v>22</v>
      </c>
      <c r="V3" s="17" t="s">
        <v>7</v>
      </c>
      <c r="W3" s="17" t="s">
        <v>14</v>
      </c>
      <c r="X3" s="17" t="s">
        <v>23</v>
      </c>
      <c r="Y3" s="17" t="s">
        <v>24</v>
      </c>
      <c r="Z3" s="17" t="s">
        <v>8</v>
      </c>
      <c r="AA3" s="17" t="s">
        <v>14</v>
      </c>
      <c r="AB3" s="17" t="s">
        <v>25</v>
      </c>
      <c r="AC3" s="17" t="s">
        <v>9</v>
      </c>
      <c r="AD3" s="17" t="s">
        <v>55</v>
      </c>
      <c r="AE3" s="17" t="s">
        <v>10</v>
      </c>
    </row>
    <row r="4" spans="1:33" ht="12.75">
      <c r="A4" s="19">
        <v>1</v>
      </c>
      <c r="B4" s="20" t="s">
        <v>190</v>
      </c>
      <c r="C4" s="20" t="s">
        <v>171</v>
      </c>
      <c r="D4" s="20">
        <v>167</v>
      </c>
      <c r="E4" s="21">
        <v>29</v>
      </c>
      <c r="F4" s="28">
        <v>30</v>
      </c>
      <c r="G4" s="22">
        <v>189</v>
      </c>
      <c r="H4" s="23">
        <f>E4</f>
        <v>29</v>
      </c>
      <c r="I4" s="24">
        <f>SUM(G4:H4)</f>
        <v>218</v>
      </c>
      <c r="J4" s="22">
        <v>199</v>
      </c>
      <c r="K4" s="23">
        <f>E4</f>
        <v>29</v>
      </c>
      <c r="L4" s="24">
        <f>SUM(J4:K4)</f>
        <v>228</v>
      </c>
      <c r="M4" s="27">
        <f>I4+L4</f>
        <v>446</v>
      </c>
      <c r="N4" s="22">
        <v>188</v>
      </c>
      <c r="O4" s="23">
        <f>E4</f>
        <v>29</v>
      </c>
      <c r="P4" s="24">
        <f>SUM(N4:O4)</f>
        <v>217</v>
      </c>
      <c r="Q4" s="27">
        <f>M4+P4</f>
        <v>663</v>
      </c>
      <c r="R4" s="22">
        <v>159</v>
      </c>
      <c r="S4" s="23">
        <f>E4</f>
        <v>29</v>
      </c>
      <c r="T4" s="24">
        <f>SUM(R4:S4)</f>
        <v>188</v>
      </c>
      <c r="U4" s="27">
        <f>Q4+T4</f>
        <v>851</v>
      </c>
      <c r="V4" s="22">
        <v>205</v>
      </c>
      <c r="W4" s="23">
        <f>E4</f>
        <v>29</v>
      </c>
      <c r="X4" s="24">
        <f>SUM(V4:W4)</f>
        <v>234</v>
      </c>
      <c r="Y4" s="27">
        <f>U4+X4</f>
        <v>1085</v>
      </c>
      <c r="Z4" s="22">
        <v>155</v>
      </c>
      <c r="AA4" s="23">
        <f>E4</f>
        <v>29</v>
      </c>
      <c r="AB4" s="24">
        <f>SUM(Z4:AA4)</f>
        <v>184</v>
      </c>
      <c r="AC4" s="25">
        <f>I4+L4+P4+T4+X4+AB4</f>
        <v>1269</v>
      </c>
      <c r="AD4" s="52">
        <f>G4+J4+N4+R4+V4+Z4</f>
        <v>1095</v>
      </c>
      <c r="AE4" s="26">
        <f>AVERAGE(G4,J4,N4,R4,V4,Z4)</f>
        <v>182.5</v>
      </c>
      <c r="AG4" s="47"/>
    </row>
    <row r="5" spans="1:31" ht="12.75">
      <c r="A5" s="19">
        <v>2</v>
      </c>
      <c r="B5" s="20" t="s">
        <v>228</v>
      </c>
      <c r="C5" s="20" t="s">
        <v>83</v>
      </c>
      <c r="D5" s="20">
        <v>167</v>
      </c>
      <c r="E5" s="21">
        <v>29</v>
      </c>
      <c r="F5" s="28">
        <v>22</v>
      </c>
      <c r="G5" s="22">
        <v>186</v>
      </c>
      <c r="H5" s="23">
        <f>E5</f>
        <v>29</v>
      </c>
      <c r="I5" s="24">
        <f>SUM(G5:H5)</f>
        <v>215</v>
      </c>
      <c r="J5" s="22">
        <v>189</v>
      </c>
      <c r="K5" s="23">
        <f>E5</f>
        <v>29</v>
      </c>
      <c r="L5" s="24">
        <f>SUM(J5:K5)</f>
        <v>218</v>
      </c>
      <c r="M5" s="27">
        <f>I5+L5</f>
        <v>433</v>
      </c>
      <c r="N5" s="22">
        <v>158</v>
      </c>
      <c r="O5" s="23">
        <f>E5</f>
        <v>29</v>
      </c>
      <c r="P5" s="24">
        <f>SUM(N5:O5)</f>
        <v>187</v>
      </c>
      <c r="Q5" s="27">
        <f>M5+P5</f>
        <v>620</v>
      </c>
      <c r="R5" s="22">
        <v>188</v>
      </c>
      <c r="S5" s="23">
        <f>E5</f>
        <v>29</v>
      </c>
      <c r="T5" s="24">
        <f>SUM(R5:S5)</f>
        <v>217</v>
      </c>
      <c r="U5" s="27">
        <f>Q5+T5</f>
        <v>837</v>
      </c>
      <c r="V5" s="22">
        <v>211</v>
      </c>
      <c r="W5" s="23">
        <f>E5</f>
        <v>29</v>
      </c>
      <c r="X5" s="24">
        <f>SUM(V5:W5)</f>
        <v>240</v>
      </c>
      <c r="Y5" s="27">
        <f>U5+X5</f>
        <v>1077</v>
      </c>
      <c r="Z5" s="22">
        <v>151</v>
      </c>
      <c r="AA5" s="23">
        <f>E5</f>
        <v>29</v>
      </c>
      <c r="AB5" s="24">
        <f>SUM(Z5:AA5)</f>
        <v>180</v>
      </c>
      <c r="AC5" s="25">
        <f>I5+L5+P5+T5+X5+AB5</f>
        <v>1257</v>
      </c>
      <c r="AD5" s="52">
        <f aca="true" t="shared" si="0" ref="AD5:AD25">G5+J5+N5+R5+V5+Z5</f>
        <v>1083</v>
      </c>
      <c r="AE5" s="26">
        <f aca="true" t="shared" si="1" ref="AE5:AE11">AVERAGE(G5,J5,N5,R5,V5,Z5)</f>
        <v>180.5</v>
      </c>
    </row>
    <row r="6" spans="1:31" ht="12.75">
      <c r="A6" s="19">
        <v>3</v>
      </c>
      <c r="B6" s="20" t="s">
        <v>197</v>
      </c>
      <c r="C6" s="20" t="s">
        <v>172</v>
      </c>
      <c r="D6" s="20">
        <v>165</v>
      </c>
      <c r="E6" s="21">
        <v>31</v>
      </c>
      <c r="F6" s="28">
        <v>35</v>
      </c>
      <c r="G6" s="22">
        <v>141</v>
      </c>
      <c r="H6" s="23">
        <f>E6</f>
        <v>31</v>
      </c>
      <c r="I6" s="24">
        <f>SUM(G6:H6)</f>
        <v>172</v>
      </c>
      <c r="J6" s="22">
        <v>167</v>
      </c>
      <c r="K6" s="23">
        <f>E6</f>
        <v>31</v>
      </c>
      <c r="L6" s="24">
        <f>SUM(J6:K6)</f>
        <v>198</v>
      </c>
      <c r="M6" s="27">
        <f>I6+L6</f>
        <v>370</v>
      </c>
      <c r="N6" s="22">
        <v>222</v>
      </c>
      <c r="O6" s="23">
        <f>E6</f>
        <v>31</v>
      </c>
      <c r="P6" s="24">
        <f>SUM(N6:O6)</f>
        <v>253</v>
      </c>
      <c r="Q6" s="27">
        <f>M6+P6</f>
        <v>623</v>
      </c>
      <c r="R6" s="22">
        <v>158</v>
      </c>
      <c r="S6" s="23">
        <f>E6</f>
        <v>31</v>
      </c>
      <c r="T6" s="24">
        <f>SUM(R6:S6)</f>
        <v>189</v>
      </c>
      <c r="U6" s="27">
        <f>Q6+T6</f>
        <v>812</v>
      </c>
      <c r="V6" s="22">
        <v>185</v>
      </c>
      <c r="W6" s="23">
        <f>E6</f>
        <v>31</v>
      </c>
      <c r="X6" s="24">
        <f>SUM(V6:W6)</f>
        <v>216</v>
      </c>
      <c r="Y6" s="27">
        <f>U6+X6</f>
        <v>1028</v>
      </c>
      <c r="Z6" s="22">
        <v>169</v>
      </c>
      <c r="AA6" s="23">
        <f>E6</f>
        <v>31</v>
      </c>
      <c r="AB6" s="24">
        <f>SUM(Z6:AA6)</f>
        <v>200</v>
      </c>
      <c r="AC6" s="25">
        <f>I6+L6+P6+T6+X6+AB6</f>
        <v>1228</v>
      </c>
      <c r="AD6" s="52">
        <f t="shared" si="0"/>
        <v>1042</v>
      </c>
      <c r="AE6" s="26">
        <f t="shared" si="1"/>
        <v>173.66666666666666</v>
      </c>
    </row>
    <row r="7" spans="1:31" ht="12.75">
      <c r="A7" s="19">
        <v>4</v>
      </c>
      <c r="B7" s="20" t="s">
        <v>185</v>
      </c>
      <c r="C7" s="20" t="s">
        <v>83</v>
      </c>
      <c r="D7" s="20">
        <v>135</v>
      </c>
      <c r="E7" s="21">
        <v>58</v>
      </c>
      <c r="F7" s="28">
        <v>26</v>
      </c>
      <c r="G7" s="22">
        <v>165</v>
      </c>
      <c r="H7" s="23">
        <f>E7</f>
        <v>58</v>
      </c>
      <c r="I7" s="24">
        <f>SUM(G7:H7)</f>
        <v>223</v>
      </c>
      <c r="J7" s="22">
        <v>123</v>
      </c>
      <c r="K7" s="23">
        <f>E7</f>
        <v>58</v>
      </c>
      <c r="L7" s="24">
        <f>SUM(J7:K7)</f>
        <v>181</v>
      </c>
      <c r="M7" s="27">
        <f>I7+L7</f>
        <v>404</v>
      </c>
      <c r="N7" s="22">
        <v>129</v>
      </c>
      <c r="O7" s="23">
        <f>E7</f>
        <v>58</v>
      </c>
      <c r="P7" s="24">
        <f>SUM(N7:O7)</f>
        <v>187</v>
      </c>
      <c r="Q7" s="27">
        <f>M7+P7</f>
        <v>591</v>
      </c>
      <c r="R7" s="22">
        <v>131</v>
      </c>
      <c r="S7" s="23">
        <f>E7</f>
        <v>58</v>
      </c>
      <c r="T7" s="24">
        <f>SUM(R7:S7)</f>
        <v>189</v>
      </c>
      <c r="U7" s="27">
        <f>Q7+T7</f>
        <v>780</v>
      </c>
      <c r="V7" s="22">
        <v>168</v>
      </c>
      <c r="W7" s="23">
        <f>E7</f>
        <v>58</v>
      </c>
      <c r="X7" s="24">
        <f>SUM(V7:W7)</f>
        <v>226</v>
      </c>
      <c r="Y7" s="27">
        <f>U7+X7</f>
        <v>1006</v>
      </c>
      <c r="Z7" s="22">
        <v>148</v>
      </c>
      <c r="AA7" s="23">
        <f>E7</f>
        <v>58</v>
      </c>
      <c r="AB7" s="24">
        <f>SUM(Z7:AA7)</f>
        <v>206</v>
      </c>
      <c r="AC7" s="25">
        <f>I7+L7+P7+T7+X7+AB7</f>
        <v>1212</v>
      </c>
      <c r="AD7" s="52">
        <f t="shared" si="0"/>
        <v>864</v>
      </c>
      <c r="AE7" s="26">
        <f t="shared" si="1"/>
        <v>144</v>
      </c>
    </row>
    <row r="8" spans="1:31" ht="12.75">
      <c r="A8" s="19">
        <v>5</v>
      </c>
      <c r="B8" s="20" t="s">
        <v>186</v>
      </c>
      <c r="C8" s="20" t="s">
        <v>168</v>
      </c>
      <c r="D8" s="20">
        <v>148</v>
      </c>
      <c r="E8" s="21">
        <v>46</v>
      </c>
      <c r="F8" s="28">
        <v>27</v>
      </c>
      <c r="G8" s="22">
        <v>142</v>
      </c>
      <c r="H8" s="23">
        <f>E8</f>
        <v>46</v>
      </c>
      <c r="I8" s="24">
        <f>SUM(G8:H8)</f>
        <v>188</v>
      </c>
      <c r="J8" s="22">
        <v>169</v>
      </c>
      <c r="K8" s="23">
        <f>E8</f>
        <v>46</v>
      </c>
      <c r="L8" s="24">
        <f>SUM(J8:K8)</f>
        <v>215</v>
      </c>
      <c r="M8" s="27">
        <f>I8+L8</f>
        <v>403</v>
      </c>
      <c r="N8" s="22">
        <v>178</v>
      </c>
      <c r="O8" s="23">
        <f>E8</f>
        <v>46</v>
      </c>
      <c r="P8" s="24">
        <f>SUM(N8:O8)</f>
        <v>224</v>
      </c>
      <c r="Q8" s="27">
        <f>M8+P8</f>
        <v>627</v>
      </c>
      <c r="R8" s="22">
        <v>140</v>
      </c>
      <c r="S8" s="23">
        <f>E8</f>
        <v>46</v>
      </c>
      <c r="T8" s="24">
        <f>SUM(R8:S8)</f>
        <v>186</v>
      </c>
      <c r="U8" s="27">
        <f>Q8+T8</f>
        <v>813</v>
      </c>
      <c r="V8" s="22">
        <v>150</v>
      </c>
      <c r="W8" s="23">
        <f>E8</f>
        <v>46</v>
      </c>
      <c r="X8" s="24">
        <f>SUM(V8:W8)</f>
        <v>196</v>
      </c>
      <c r="Y8" s="27">
        <f>U8+X8</f>
        <v>1009</v>
      </c>
      <c r="Z8" s="22">
        <v>147</v>
      </c>
      <c r="AA8" s="23">
        <f>E8</f>
        <v>46</v>
      </c>
      <c r="AB8" s="24">
        <f>SUM(Z8:AA8)</f>
        <v>193</v>
      </c>
      <c r="AC8" s="25">
        <f>I8+L8+P8+T8+X8+AB8</f>
        <v>1202</v>
      </c>
      <c r="AD8" s="52">
        <f t="shared" si="0"/>
        <v>926</v>
      </c>
      <c r="AE8" s="26">
        <f t="shared" si="1"/>
        <v>154.33333333333334</v>
      </c>
    </row>
    <row r="9" spans="1:31" ht="12.75">
      <c r="A9" s="19">
        <v>6</v>
      </c>
      <c r="B9" s="20" t="s">
        <v>175</v>
      </c>
      <c r="C9" s="20" t="s">
        <v>65</v>
      </c>
      <c r="D9" s="20">
        <v>118</v>
      </c>
      <c r="E9" s="21">
        <v>73</v>
      </c>
      <c r="F9" s="28">
        <v>7</v>
      </c>
      <c r="G9" s="22">
        <v>110</v>
      </c>
      <c r="H9" s="23">
        <f>E9</f>
        <v>73</v>
      </c>
      <c r="I9" s="24">
        <f>SUM(G9:H9)</f>
        <v>183</v>
      </c>
      <c r="J9" s="22">
        <v>160</v>
      </c>
      <c r="K9" s="23">
        <f>E9</f>
        <v>73</v>
      </c>
      <c r="L9" s="24">
        <f>SUM(J9:K9)</f>
        <v>233</v>
      </c>
      <c r="M9" s="27">
        <f>I9+L9</f>
        <v>416</v>
      </c>
      <c r="N9" s="22">
        <v>146</v>
      </c>
      <c r="O9" s="23">
        <f>E9</f>
        <v>73</v>
      </c>
      <c r="P9" s="24">
        <f>SUM(N9:O9)</f>
        <v>219</v>
      </c>
      <c r="Q9" s="27">
        <f>M9+P9</f>
        <v>635</v>
      </c>
      <c r="R9" s="22">
        <v>134</v>
      </c>
      <c r="S9" s="23">
        <f>E9</f>
        <v>73</v>
      </c>
      <c r="T9" s="24">
        <f>SUM(R9:S9)</f>
        <v>207</v>
      </c>
      <c r="U9" s="27">
        <f>Q9+T9</f>
        <v>842</v>
      </c>
      <c r="V9" s="22">
        <v>113</v>
      </c>
      <c r="W9" s="23">
        <f>E9</f>
        <v>73</v>
      </c>
      <c r="X9" s="24">
        <f>SUM(V9:W9)</f>
        <v>186</v>
      </c>
      <c r="Y9" s="27">
        <f>U9+X9</f>
        <v>1028</v>
      </c>
      <c r="Z9" s="22">
        <v>95</v>
      </c>
      <c r="AA9" s="23">
        <f>E9</f>
        <v>73</v>
      </c>
      <c r="AB9" s="24">
        <f>SUM(Z9:AA9)</f>
        <v>168</v>
      </c>
      <c r="AC9" s="25">
        <f>I9+L9+P9+T9+X9+AB9</f>
        <v>1196</v>
      </c>
      <c r="AD9" s="52">
        <f t="shared" si="0"/>
        <v>758</v>
      </c>
      <c r="AE9" s="26">
        <f t="shared" si="1"/>
        <v>126.33333333333333</v>
      </c>
    </row>
    <row r="10" spans="1:31" ht="12.75">
      <c r="A10" s="19">
        <v>7</v>
      </c>
      <c r="B10" s="20" t="s">
        <v>214</v>
      </c>
      <c r="C10" s="20" t="s">
        <v>66</v>
      </c>
      <c r="D10" s="20">
        <v>133</v>
      </c>
      <c r="E10" s="21">
        <v>60</v>
      </c>
      <c r="F10" s="28">
        <v>8</v>
      </c>
      <c r="G10" s="22">
        <v>148</v>
      </c>
      <c r="H10" s="23">
        <f>E10</f>
        <v>60</v>
      </c>
      <c r="I10" s="24">
        <f>SUM(G10:H10)</f>
        <v>208</v>
      </c>
      <c r="J10" s="22">
        <v>132</v>
      </c>
      <c r="K10" s="23">
        <f>E10</f>
        <v>60</v>
      </c>
      <c r="L10" s="24">
        <f>SUM(J10:K10)</f>
        <v>192</v>
      </c>
      <c r="M10" s="27">
        <f>I10+L10</f>
        <v>400</v>
      </c>
      <c r="N10" s="22">
        <v>148</v>
      </c>
      <c r="O10" s="23">
        <f>E10</f>
        <v>60</v>
      </c>
      <c r="P10" s="24">
        <f>SUM(N10:O10)</f>
        <v>208</v>
      </c>
      <c r="Q10" s="27">
        <f>M10+P10</f>
        <v>608</v>
      </c>
      <c r="R10" s="22">
        <v>81</v>
      </c>
      <c r="S10" s="23">
        <f>E10</f>
        <v>60</v>
      </c>
      <c r="T10" s="24">
        <f>SUM(R10:S10)</f>
        <v>141</v>
      </c>
      <c r="U10" s="27">
        <f>Q10+T10</f>
        <v>749</v>
      </c>
      <c r="V10" s="22">
        <v>153</v>
      </c>
      <c r="W10" s="23">
        <f>E10</f>
        <v>60</v>
      </c>
      <c r="X10" s="24">
        <f>SUM(V10:W10)</f>
        <v>213</v>
      </c>
      <c r="Y10" s="27">
        <f>U10+X10</f>
        <v>962</v>
      </c>
      <c r="Z10" s="22">
        <v>147</v>
      </c>
      <c r="AA10" s="23">
        <f>E10</f>
        <v>60</v>
      </c>
      <c r="AB10" s="24">
        <f>SUM(Z10:AA10)</f>
        <v>207</v>
      </c>
      <c r="AC10" s="25">
        <f>I10+L10+P10+T10+X10+AB10</f>
        <v>1169</v>
      </c>
      <c r="AD10" s="52">
        <f t="shared" si="0"/>
        <v>809</v>
      </c>
      <c r="AE10" s="26">
        <f t="shared" si="1"/>
        <v>134.83333333333334</v>
      </c>
    </row>
    <row r="11" spans="1:31" ht="12.75">
      <c r="A11" s="19">
        <v>8</v>
      </c>
      <c r="B11" s="20" t="s">
        <v>181</v>
      </c>
      <c r="C11" s="20" t="s">
        <v>165</v>
      </c>
      <c r="D11" s="20">
        <v>139</v>
      </c>
      <c r="E11" s="21">
        <v>54</v>
      </c>
      <c r="F11" s="28">
        <v>17</v>
      </c>
      <c r="G11" s="22">
        <v>125</v>
      </c>
      <c r="H11" s="23">
        <f>E11</f>
        <v>54</v>
      </c>
      <c r="I11" s="24">
        <f>SUM(G11:H11)</f>
        <v>179</v>
      </c>
      <c r="J11" s="22">
        <v>157</v>
      </c>
      <c r="K11" s="23">
        <f>E11</f>
        <v>54</v>
      </c>
      <c r="L11" s="24">
        <f>SUM(J11:K11)</f>
        <v>211</v>
      </c>
      <c r="M11" s="27">
        <f>I11+L11</f>
        <v>390</v>
      </c>
      <c r="N11" s="22">
        <v>122</v>
      </c>
      <c r="O11" s="23">
        <f>E11</f>
        <v>54</v>
      </c>
      <c r="P11" s="24">
        <f>SUM(N11:O11)</f>
        <v>176</v>
      </c>
      <c r="Q11" s="27">
        <f>M11+P11</f>
        <v>566</v>
      </c>
      <c r="R11" s="22">
        <v>166</v>
      </c>
      <c r="S11" s="23">
        <f>E11</f>
        <v>54</v>
      </c>
      <c r="T11" s="24">
        <f>SUM(R11:S11)</f>
        <v>220</v>
      </c>
      <c r="U11" s="27">
        <f>Q11+T11</f>
        <v>786</v>
      </c>
      <c r="V11" s="22">
        <v>134</v>
      </c>
      <c r="W11" s="23">
        <f>E11</f>
        <v>54</v>
      </c>
      <c r="X11" s="24">
        <f>SUM(V11:W11)</f>
        <v>188</v>
      </c>
      <c r="Y11" s="27">
        <f>U11+X11</f>
        <v>974</v>
      </c>
      <c r="Z11" s="22">
        <v>132</v>
      </c>
      <c r="AA11" s="23">
        <f>E11</f>
        <v>54</v>
      </c>
      <c r="AB11" s="24">
        <f>SUM(Z11:AA11)</f>
        <v>186</v>
      </c>
      <c r="AC11" s="25">
        <f>I11+L11+P11+T11+X11+AB11</f>
        <v>1160</v>
      </c>
      <c r="AD11" s="52">
        <f t="shared" si="0"/>
        <v>836</v>
      </c>
      <c r="AE11" s="26">
        <f t="shared" si="1"/>
        <v>139.33333333333334</v>
      </c>
    </row>
    <row r="12" spans="1:31" ht="12.75">
      <c r="A12" s="19">
        <v>9</v>
      </c>
      <c r="B12" s="20" t="s">
        <v>191</v>
      </c>
      <c r="C12" s="20" t="s">
        <v>148</v>
      </c>
      <c r="D12" s="20">
        <v>149</v>
      </c>
      <c r="E12" s="21">
        <v>45</v>
      </c>
      <c r="F12" s="28">
        <v>31</v>
      </c>
      <c r="G12" s="22">
        <v>132</v>
      </c>
      <c r="H12" s="23">
        <f>E12</f>
        <v>45</v>
      </c>
      <c r="I12" s="24">
        <f>SUM(G12:H12)</f>
        <v>177</v>
      </c>
      <c r="J12" s="22">
        <v>131</v>
      </c>
      <c r="K12" s="23">
        <f>E12</f>
        <v>45</v>
      </c>
      <c r="L12" s="24">
        <f>SUM(J12:K12)</f>
        <v>176</v>
      </c>
      <c r="M12" s="27">
        <f>I12+L12</f>
        <v>353</v>
      </c>
      <c r="N12" s="22">
        <v>121</v>
      </c>
      <c r="O12" s="23">
        <f>E12</f>
        <v>45</v>
      </c>
      <c r="P12" s="24">
        <f>SUM(N12:O12)</f>
        <v>166</v>
      </c>
      <c r="Q12" s="27">
        <f>M12+P12</f>
        <v>519</v>
      </c>
      <c r="R12" s="22">
        <v>172</v>
      </c>
      <c r="S12" s="23">
        <f>E12</f>
        <v>45</v>
      </c>
      <c r="T12" s="24">
        <f>SUM(R12:S12)</f>
        <v>217</v>
      </c>
      <c r="U12" s="27">
        <f>Q12+T12</f>
        <v>736</v>
      </c>
      <c r="V12" s="22">
        <v>150</v>
      </c>
      <c r="W12" s="23">
        <f>E12</f>
        <v>45</v>
      </c>
      <c r="X12" s="24">
        <f>SUM(V12:W12)</f>
        <v>195</v>
      </c>
      <c r="Y12" s="27">
        <f>U12+X12</f>
        <v>931</v>
      </c>
      <c r="Z12" s="22">
        <v>155</v>
      </c>
      <c r="AA12" s="23">
        <f>E12</f>
        <v>45</v>
      </c>
      <c r="AB12" s="24">
        <f>SUM(Z12:AA12)</f>
        <v>200</v>
      </c>
      <c r="AC12" s="25">
        <f>I12+L12+P12+T12+X12+AB12</f>
        <v>1131</v>
      </c>
      <c r="AD12" s="52">
        <f t="shared" si="0"/>
        <v>861</v>
      </c>
      <c r="AE12" s="26">
        <f aca="true" t="shared" si="2" ref="AE12:AE25">AVERAGE(G12,J12,N12,R12,V12,Z12)</f>
        <v>143.5</v>
      </c>
    </row>
    <row r="13" spans="1:31" ht="12.75">
      <c r="A13" s="19">
        <v>10</v>
      </c>
      <c r="B13" s="20" t="s">
        <v>174</v>
      </c>
      <c r="C13" s="20" t="s">
        <v>139</v>
      </c>
      <c r="D13" s="20">
        <v>149</v>
      </c>
      <c r="E13" s="21">
        <v>45</v>
      </c>
      <c r="F13" s="28">
        <v>4</v>
      </c>
      <c r="G13" s="22">
        <v>122</v>
      </c>
      <c r="H13" s="23">
        <f>E13</f>
        <v>45</v>
      </c>
      <c r="I13" s="24">
        <f>SUM(G13:H13)</f>
        <v>167</v>
      </c>
      <c r="J13" s="22">
        <v>117</v>
      </c>
      <c r="K13" s="23">
        <f>E13</f>
        <v>45</v>
      </c>
      <c r="L13" s="24">
        <f>SUM(J13:K13)</f>
        <v>162</v>
      </c>
      <c r="M13" s="27">
        <f>I13+L13</f>
        <v>329</v>
      </c>
      <c r="N13" s="22">
        <v>155</v>
      </c>
      <c r="O13" s="23">
        <f>E13</f>
        <v>45</v>
      </c>
      <c r="P13" s="24">
        <f>SUM(N13:O13)</f>
        <v>200</v>
      </c>
      <c r="Q13" s="27">
        <f>M13+P13</f>
        <v>529</v>
      </c>
      <c r="R13" s="22">
        <v>182</v>
      </c>
      <c r="S13" s="23">
        <f>E13</f>
        <v>45</v>
      </c>
      <c r="T13" s="24">
        <f>SUM(R13:S13)</f>
        <v>227</v>
      </c>
      <c r="U13" s="27">
        <f>Q13+T13</f>
        <v>756</v>
      </c>
      <c r="V13" s="22">
        <v>129</v>
      </c>
      <c r="W13" s="23">
        <f>E13</f>
        <v>45</v>
      </c>
      <c r="X13" s="24">
        <f>SUM(V13:W13)</f>
        <v>174</v>
      </c>
      <c r="Y13" s="27">
        <f>U13+X13</f>
        <v>930</v>
      </c>
      <c r="Z13" s="22">
        <v>145</v>
      </c>
      <c r="AA13" s="23">
        <f>E13</f>
        <v>45</v>
      </c>
      <c r="AB13" s="24">
        <f>SUM(Z13:AA13)</f>
        <v>190</v>
      </c>
      <c r="AC13" s="25">
        <f>I13+L13+P13+T13+X13+AB13</f>
        <v>1120</v>
      </c>
      <c r="AD13" s="52">
        <f t="shared" si="0"/>
        <v>850</v>
      </c>
      <c r="AE13" s="26">
        <f t="shared" si="2"/>
        <v>141.66666666666666</v>
      </c>
    </row>
    <row r="14" spans="1:33" ht="12.75">
      <c r="A14" s="19">
        <v>11</v>
      </c>
      <c r="B14" s="20" t="s">
        <v>193</v>
      </c>
      <c r="C14" s="20" t="s">
        <v>83</v>
      </c>
      <c r="D14" s="20">
        <v>143</v>
      </c>
      <c r="E14" s="21">
        <v>51</v>
      </c>
      <c r="F14" s="28">
        <v>31</v>
      </c>
      <c r="G14" s="22">
        <v>109</v>
      </c>
      <c r="H14" s="23">
        <f>E14</f>
        <v>51</v>
      </c>
      <c r="I14" s="24">
        <f>SUM(G14:H14)</f>
        <v>160</v>
      </c>
      <c r="J14" s="22">
        <v>152</v>
      </c>
      <c r="K14" s="23">
        <f>E14</f>
        <v>51</v>
      </c>
      <c r="L14" s="24">
        <f>SUM(J14:K14)</f>
        <v>203</v>
      </c>
      <c r="M14" s="27">
        <f>I14+L14</f>
        <v>363</v>
      </c>
      <c r="N14" s="22">
        <v>139</v>
      </c>
      <c r="O14" s="23">
        <f>E14</f>
        <v>51</v>
      </c>
      <c r="P14" s="24">
        <f>SUM(N14:O14)</f>
        <v>190</v>
      </c>
      <c r="Q14" s="27">
        <f>M14+P14</f>
        <v>553</v>
      </c>
      <c r="R14" s="22">
        <v>153</v>
      </c>
      <c r="S14" s="23">
        <f>E14</f>
        <v>51</v>
      </c>
      <c r="T14" s="24">
        <f>SUM(R14:S14)</f>
        <v>204</v>
      </c>
      <c r="U14" s="27">
        <f>Q14+T14</f>
        <v>757</v>
      </c>
      <c r="V14" s="22">
        <v>119</v>
      </c>
      <c r="W14" s="23">
        <f>E14</f>
        <v>51</v>
      </c>
      <c r="X14" s="24">
        <f>SUM(V14:W14)</f>
        <v>170</v>
      </c>
      <c r="Y14" s="27">
        <f>U14+X14</f>
        <v>927</v>
      </c>
      <c r="Z14" s="22">
        <v>142</v>
      </c>
      <c r="AA14" s="23">
        <f>E14</f>
        <v>51</v>
      </c>
      <c r="AB14" s="24">
        <f>SUM(Z14:AA14)</f>
        <v>193</v>
      </c>
      <c r="AC14" s="25">
        <f>I14+L14+P14+T14+X14+AB14</f>
        <v>1120</v>
      </c>
      <c r="AD14" s="52">
        <f t="shared" si="0"/>
        <v>814</v>
      </c>
      <c r="AE14" s="26">
        <f t="shared" si="2"/>
        <v>135.66666666666666</v>
      </c>
      <c r="AG14" s="47"/>
    </row>
    <row r="15" spans="1:31" ht="12.75">
      <c r="A15" s="19">
        <v>12</v>
      </c>
      <c r="B15" s="20" t="s">
        <v>225</v>
      </c>
      <c r="C15" s="20" t="s">
        <v>226</v>
      </c>
      <c r="D15" s="20">
        <v>159</v>
      </c>
      <c r="E15" s="21">
        <v>36</v>
      </c>
      <c r="F15" s="28">
        <v>2</v>
      </c>
      <c r="G15" s="22">
        <v>154</v>
      </c>
      <c r="H15" s="23">
        <f>E15</f>
        <v>36</v>
      </c>
      <c r="I15" s="24">
        <f>SUM(G15:H15)</f>
        <v>190</v>
      </c>
      <c r="J15" s="22">
        <v>170</v>
      </c>
      <c r="K15" s="23">
        <f>E15</f>
        <v>36</v>
      </c>
      <c r="L15" s="24">
        <f>SUM(J15:K15)</f>
        <v>206</v>
      </c>
      <c r="M15" s="27">
        <f>I15+L15</f>
        <v>396</v>
      </c>
      <c r="N15" s="22">
        <v>145</v>
      </c>
      <c r="O15" s="23">
        <f>E15</f>
        <v>36</v>
      </c>
      <c r="P15" s="24">
        <f>SUM(N15:O15)</f>
        <v>181</v>
      </c>
      <c r="Q15" s="27">
        <f>M15+P15</f>
        <v>577</v>
      </c>
      <c r="R15" s="22">
        <v>138</v>
      </c>
      <c r="S15" s="23">
        <f>E15</f>
        <v>36</v>
      </c>
      <c r="T15" s="24">
        <f>SUM(R15:S15)</f>
        <v>174</v>
      </c>
      <c r="U15" s="27">
        <f>Q15+T15</f>
        <v>751</v>
      </c>
      <c r="V15" s="22">
        <v>168</v>
      </c>
      <c r="W15" s="23">
        <f>E15</f>
        <v>36</v>
      </c>
      <c r="X15" s="24">
        <f>SUM(V15:W15)</f>
        <v>204</v>
      </c>
      <c r="Y15" s="27">
        <f>U15+X15</f>
        <v>955</v>
      </c>
      <c r="Z15" s="22">
        <v>121</v>
      </c>
      <c r="AA15" s="23">
        <f>E15</f>
        <v>36</v>
      </c>
      <c r="AB15" s="24">
        <f>SUM(Z15:AA15)</f>
        <v>157</v>
      </c>
      <c r="AC15" s="25">
        <f>I15+L15+P15+T15+X15+AB15</f>
        <v>1112</v>
      </c>
      <c r="AD15" s="52">
        <f t="shared" si="0"/>
        <v>896</v>
      </c>
      <c r="AE15" s="26">
        <f t="shared" si="2"/>
        <v>149.33333333333334</v>
      </c>
    </row>
    <row r="16" spans="1:31" ht="12.75">
      <c r="A16" s="19">
        <v>13</v>
      </c>
      <c r="B16" s="20" t="s">
        <v>205</v>
      </c>
      <c r="C16" s="20" t="s">
        <v>165</v>
      </c>
      <c r="D16" s="20">
        <v>157</v>
      </c>
      <c r="E16" s="21">
        <v>38</v>
      </c>
      <c r="F16" s="28">
        <v>10</v>
      </c>
      <c r="G16" s="22">
        <v>148</v>
      </c>
      <c r="H16" s="23">
        <f>E16</f>
        <v>38</v>
      </c>
      <c r="I16" s="24">
        <f>SUM(G16:H16)</f>
        <v>186</v>
      </c>
      <c r="J16" s="22">
        <v>196</v>
      </c>
      <c r="K16" s="23">
        <f>E16</f>
        <v>38</v>
      </c>
      <c r="L16" s="24">
        <f>SUM(J16:K16)</f>
        <v>234</v>
      </c>
      <c r="M16" s="27">
        <f>I16+L16</f>
        <v>420</v>
      </c>
      <c r="N16" s="22">
        <v>114</v>
      </c>
      <c r="O16" s="23">
        <f>E16</f>
        <v>38</v>
      </c>
      <c r="P16" s="24">
        <f>SUM(N16:O16)</f>
        <v>152</v>
      </c>
      <c r="Q16" s="27">
        <f>M16+P16</f>
        <v>572</v>
      </c>
      <c r="R16" s="22">
        <v>152</v>
      </c>
      <c r="S16" s="23">
        <f>E16</f>
        <v>38</v>
      </c>
      <c r="T16" s="24">
        <f>SUM(R16:S16)</f>
        <v>190</v>
      </c>
      <c r="U16" s="27">
        <f>Q16+T16</f>
        <v>762</v>
      </c>
      <c r="V16" s="22">
        <v>123</v>
      </c>
      <c r="W16" s="23">
        <f>E16</f>
        <v>38</v>
      </c>
      <c r="X16" s="24">
        <f>SUM(V16:W16)</f>
        <v>161</v>
      </c>
      <c r="Y16" s="27">
        <f>U16+X16</f>
        <v>923</v>
      </c>
      <c r="Z16" s="22">
        <v>140</v>
      </c>
      <c r="AA16" s="23">
        <f>E16</f>
        <v>38</v>
      </c>
      <c r="AB16" s="24">
        <f>SUM(Z16:AA16)</f>
        <v>178</v>
      </c>
      <c r="AC16" s="25">
        <f>I16+L16+P16+T16+X16+AB16</f>
        <v>1101</v>
      </c>
      <c r="AD16" s="52">
        <f t="shared" si="0"/>
        <v>873</v>
      </c>
      <c r="AE16" s="26">
        <f t="shared" si="2"/>
        <v>145.5</v>
      </c>
    </row>
    <row r="17" spans="1:31" ht="12.75">
      <c r="A17" s="19">
        <v>14</v>
      </c>
      <c r="B17" s="20" t="s">
        <v>187</v>
      </c>
      <c r="C17" s="20" t="s">
        <v>169</v>
      </c>
      <c r="D17" s="20">
        <v>101</v>
      </c>
      <c r="E17" s="21">
        <v>89</v>
      </c>
      <c r="F17" s="28">
        <v>28</v>
      </c>
      <c r="G17" s="22">
        <v>77</v>
      </c>
      <c r="H17" s="23">
        <f>E17</f>
        <v>89</v>
      </c>
      <c r="I17" s="24">
        <f>SUM(G17:H17)</f>
        <v>166</v>
      </c>
      <c r="J17" s="22">
        <v>99</v>
      </c>
      <c r="K17" s="23">
        <f>E17</f>
        <v>89</v>
      </c>
      <c r="L17" s="24">
        <f>SUM(J17:K17)</f>
        <v>188</v>
      </c>
      <c r="M17" s="27">
        <f>I17+L17</f>
        <v>354</v>
      </c>
      <c r="N17" s="22">
        <v>88</v>
      </c>
      <c r="O17" s="23">
        <f>E17</f>
        <v>89</v>
      </c>
      <c r="P17" s="24">
        <f>SUM(N17:O17)</f>
        <v>177</v>
      </c>
      <c r="Q17" s="27">
        <f>M17+P17</f>
        <v>531</v>
      </c>
      <c r="R17" s="22">
        <v>90</v>
      </c>
      <c r="S17" s="23">
        <f>E17</f>
        <v>89</v>
      </c>
      <c r="T17" s="24">
        <f>SUM(R17:S17)</f>
        <v>179</v>
      </c>
      <c r="U17" s="27">
        <f>Q17+T17</f>
        <v>710</v>
      </c>
      <c r="V17" s="22">
        <v>105</v>
      </c>
      <c r="W17" s="23">
        <f>E17</f>
        <v>89</v>
      </c>
      <c r="X17" s="24">
        <f>SUM(V17:W17)</f>
        <v>194</v>
      </c>
      <c r="Y17" s="27">
        <f>U17+X17</f>
        <v>904</v>
      </c>
      <c r="Z17" s="22">
        <v>102</v>
      </c>
      <c r="AA17" s="23">
        <f>E17</f>
        <v>89</v>
      </c>
      <c r="AB17" s="24">
        <f>SUM(Z17:AA17)</f>
        <v>191</v>
      </c>
      <c r="AC17" s="25">
        <f>I17+L17+P17+T17+X17+AB17</f>
        <v>1095</v>
      </c>
      <c r="AD17" s="52">
        <f t="shared" si="0"/>
        <v>561</v>
      </c>
      <c r="AE17" s="26">
        <f t="shared" si="2"/>
        <v>93.5</v>
      </c>
    </row>
    <row r="18" spans="1:31" ht="12.75">
      <c r="A18" s="19">
        <v>15</v>
      </c>
      <c r="B18" s="20" t="s">
        <v>203</v>
      </c>
      <c r="C18" s="20" t="s">
        <v>67</v>
      </c>
      <c r="D18" s="20">
        <v>144</v>
      </c>
      <c r="E18" s="21">
        <v>50</v>
      </c>
      <c r="F18" s="28">
        <v>6</v>
      </c>
      <c r="G18" s="22">
        <v>111</v>
      </c>
      <c r="H18" s="23">
        <f>E18</f>
        <v>50</v>
      </c>
      <c r="I18" s="24">
        <f>SUM(G18:H18)</f>
        <v>161</v>
      </c>
      <c r="J18" s="22">
        <v>148</v>
      </c>
      <c r="K18" s="23">
        <f>E18</f>
        <v>50</v>
      </c>
      <c r="L18" s="24">
        <f>SUM(J18:K18)</f>
        <v>198</v>
      </c>
      <c r="M18" s="27">
        <f>I18+L18</f>
        <v>359</v>
      </c>
      <c r="N18" s="22">
        <v>146</v>
      </c>
      <c r="O18" s="23">
        <f>E18</f>
        <v>50</v>
      </c>
      <c r="P18" s="24">
        <f>SUM(N18:O18)</f>
        <v>196</v>
      </c>
      <c r="Q18" s="27">
        <f>M18+P18</f>
        <v>555</v>
      </c>
      <c r="R18" s="22">
        <v>113</v>
      </c>
      <c r="S18" s="23">
        <f>E18</f>
        <v>50</v>
      </c>
      <c r="T18" s="24">
        <f>SUM(R18:S18)</f>
        <v>163</v>
      </c>
      <c r="U18" s="27">
        <f>Q18+T18</f>
        <v>718</v>
      </c>
      <c r="V18" s="22">
        <v>147</v>
      </c>
      <c r="W18" s="23">
        <f>E18</f>
        <v>50</v>
      </c>
      <c r="X18" s="24">
        <f>SUM(V18:W18)</f>
        <v>197</v>
      </c>
      <c r="Y18" s="27">
        <f>U18+X18</f>
        <v>915</v>
      </c>
      <c r="Z18" s="22">
        <v>113</v>
      </c>
      <c r="AA18" s="23">
        <f>E18</f>
        <v>50</v>
      </c>
      <c r="AB18" s="24">
        <f>SUM(Z18:AA18)</f>
        <v>163</v>
      </c>
      <c r="AC18" s="25">
        <f>I18+L18+P18+T18+X18+AB18</f>
        <v>1078</v>
      </c>
      <c r="AD18" s="52">
        <f t="shared" si="0"/>
        <v>778</v>
      </c>
      <c r="AE18" s="26">
        <f t="shared" si="2"/>
        <v>129.66666666666666</v>
      </c>
    </row>
    <row r="19" spans="1:31" ht="12.75">
      <c r="A19" s="19">
        <v>16</v>
      </c>
      <c r="B19" s="20" t="s">
        <v>200</v>
      </c>
      <c r="C19" s="20" t="s">
        <v>169</v>
      </c>
      <c r="D19" s="20">
        <v>145</v>
      </c>
      <c r="E19" s="21">
        <v>49</v>
      </c>
      <c r="F19" s="28">
        <v>25</v>
      </c>
      <c r="G19" s="22">
        <v>120</v>
      </c>
      <c r="H19" s="23">
        <f>E19</f>
        <v>49</v>
      </c>
      <c r="I19" s="24">
        <f>SUM(G19:H19)</f>
        <v>169</v>
      </c>
      <c r="J19" s="22">
        <v>116</v>
      </c>
      <c r="K19" s="23">
        <f>E19</f>
        <v>49</v>
      </c>
      <c r="L19" s="24">
        <f>SUM(J19:K19)</f>
        <v>165</v>
      </c>
      <c r="M19" s="27">
        <f>I19+L19</f>
        <v>334</v>
      </c>
      <c r="N19" s="22">
        <v>110</v>
      </c>
      <c r="O19" s="23">
        <f>E19</f>
        <v>49</v>
      </c>
      <c r="P19" s="24">
        <f>SUM(N19:O19)</f>
        <v>159</v>
      </c>
      <c r="Q19" s="27">
        <f>M19+P19</f>
        <v>493</v>
      </c>
      <c r="R19" s="22">
        <v>196</v>
      </c>
      <c r="S19" s="23">
        <f>E19</f>
        <v>49</v>
      </c>
      <c r="T19" s="24">
        <f>SUM(R19:S19)</f>
        <v>245</v>
      </c>
      <c r="U19" s="27">
        <f>Q19+T19</f>
        <v>738</v>
      </c>
      <c r="V19" s="22">
        <v>124</v>
      </c>
      <c r="W19" s="23">
        <f>E19</f>
        <v>49</v>
      </c>
      <c r="X19" s="24">
        <f>SUM(V19:W19)</f>
        <v>173</v>
      </c>
      <c r="Y19" s="27">
        <f>U19+X19</f>
        <v>911</v>
      </c>
      <c r="Z19" s="22">
        <v>118</v>
      </c>
      <c r="AA19" s="23">
        <f>E19</f>
        <v>49</v>
      </c>
      <c r="AB19" s="24">
        <f>SUM(Z19:AA19)</f>
        <v>167</v>
      </c>
      <c r="AC19" s="25">
        <f>I19+L19+P19+T19+X19+AB19</f>
        <v>1078</v>
      </c>
      <c r="AD19" s="52">
        <f t="shared" si="0"/>
        <v>784</v>
      </c>
      <c r="AE19" s="26">
        <f t="shared" si="2"/>
        <v>130.66666666666666</v>
      </c>
    </row>
    <row r="20" spans="1:31" ht="12.75">
      <c r="A20" s="19">
        <v>17</v>
      </c>
      <c r="B20" s="20" t="s">
        <v>178</v>
      </c>
      <c r="C20" s="20" t="s">
        <v>163</v>
      </c>
      <c r="D20" s="20">
        <v>143</v>
      </c>
      <c r="E20" s="21">
        <v>51</v>
      </c>
      <c r="F20" s="28">
        <v>12</v>
      </c>
      <c r="G20" s="22">
        <v>113</v>
      </c>
      <c r="H20" s="23">
        <f>E20</f>
        <v>51</v>
      </c>
      <c r="I20" s="24">
        <f>SUM(G20:H20)</f>
        <v>164</v>
      </c>
      <c r="J20" s="22">
        <v>131</v>
      </c>
      <c r="K20" s="23">
        <f>E20</f>
        <v>51</v>
      </c>
      <c r="L20" s="24">
        <f>SUM(J20:K20)</f>
        <v>182</v>
      </c>
      <c r="M20" s="27">
        <f>I20+L20</f>
        <v>346</v>
      </c>
      <c r="N20" s="22">
        <v>140</v>
      </c>
      <c r="O20" s="23">
        <f>E20</f>
        <v>51</v>
      </c>
      <c r="P20" s="24">
        <f>SUM(N20:O20)</f>
        <v>191</v>
      </c>
      <c r="Q20" s="27">
        <f>M20+P20</f>
        <v>537</v>
      </c>
      <c r="R20" s="22">
        <v>158</v>
      </c>
      <c r="S20" s="23">
        <f>E20</f>
        <v>51</v>
      </c>
      <c r="T20" s="24">
        <f>SUM(R20:S20)</f>
        <v>209</v>
      </c>
      <c r="U20" s="27">
        <f>Q20+T20</f>
        <v>746</v>
      </c>
      <c r="V20" s="22">
        <v>112</v>
      </c>
      <c r="W20" s="23">
        <f>E20</f>
        <v>51</v>
      </c>
      <c r="X20" s="24">
        <f>SUM(V20:W20)</f>
        <v>163</v>
      </c>
      <c r="Y20" s="27">
        <f>U20+X20</f>
        <v>909</v>
      </c>
      <c r="Z20" s="22">
        <v>117</v>
      </c>
      <c r="AA20" s="23">
        <f>E20</f>
        <v>51</v>
      </c>
      <c r="AB20" s="24">
        <f>SUM(Z20:AA20)</f>
        <v>168</v>
      </c>
      <c r="AC20" s="25">
        <f>I20+L20+P20+T20+X20+AB20</f>
        <v>1077</v>
      </c>
      <c r="AD20" s="52">
        <f t="shared" si="0"/>
        <v>771</v>
      </c>
      <c r="AE20" s="26">
        <f t="shared" si="2"/>
        <v>128.5</v>
      </c>
    </row>
    <row r="21" spans="1:31" ht="12.75">
      <c r="A21" s="19">
        <v>18</v>
      </c>
      <c r="B21" s="20" t="s">
        <v>180</v>
      </c>
      <c r="C21" s="20" t="s">
        <v>165</v>
      </c>
      <c r="D21" s="20">
        <v>163</v>
      </c>
      <c r="E21" s="21">
        <v>33</v>
      </c>
      <c r="F21" s="28">
        <v>16</v>
      </c>
      <c r="G21" s="22">
        <v>133</v>
      </c>
      <c r="H21" s="23">
        <f>E21</f>
        <v>33</v>
      </c>
      <c r="I21" s="24">
        <f>SUM(G21:H21)</f>
        <v>166</v>
      </c>
      <c r="J21" s="22">
        <v>112</v>
      </c>
      <c r="K21" s="23">
        <f>E21</f>
        <v>33</v>
      </c>
      <c r="L21" s="24">
        <f>SUM(J21:K21)</f>
        <v>145</v>
      </c>
      <c r="M21" s="27">
        <f>I21+L21</f>
        <v>311</v>
      </c>
      <c r="N21" s="22">
        <v>192</v>
      </c>
      <c r="O21" s="23">
        <f>E21</f>
        <v>33</v>
      </c>
      <c r="P21" s="24">
        <f>SUM(N21:O21)</f>
        <v>225</v>
      </c>
      <c r="Q21" s="27">
        <f>M21+P21</f>
        <v>536</v>
      </c>
      <c r="R21" s="22">
        <v>136</v>
      </c>
      <c r="S21" s="23">
        <f>E21</f>
        <v>33</v>
      </c>
      <c r="T21" s="24">
        <f>SUM(R21:S21)</f>
        <v>169</v>
      </c>
      <c r="U21" s="27">
        <f>Q21+T21</f>
        <v>705</v>
      </c>
      <c r="V21" s="22">
        <v>191</v>
      </c>
      <c r="W21" s="23">
        <f>E21</f>
        <v>33</v>
      </c>
      <c r="X21" s="24">
        <f>SUM(V21:W21)</f>
        <v>224</v>
      </c>
      <c r="Y21" s="27">
        <f>U21+X21</f>
        <v>929</v>
      </c>
      <c r="Z21" s="22">
        <v>115</v>
      </c>
      <c r="AA21" s="23">
        <f>E21</f>
        <v>33</v>
      </c>
      <c r="AB21" s="24">
        <f>SUM(Z21:AA21)</f>
        <v>148</v>
      </c>
      <c r="AC21" s="25">
        <f>I21+L21+P21+T21+X21+AB21</f>
        <v>1077</v>
      </c>
      <c r="AD21" s="52">
        <f t="shared" si="0"/>
        <v>879</v>
      </c>
      <c r="AE21" s="26">
        <f t="shared" si="2"/>
        <v>146.5</v>
      </c>
    </row>
    <row r="22" spans="1:31" ht="12.75">
      <c r="A22" s="19">
        <v>19</v>
      </c>
      <c r="B22" s="20" t="s">
        <v>173</v>
      </c>
      <c r="C22" s="20" t="s">
        <v>162</v>
      </c>
      <c r="D22" s="20">
        <v>155</v>
      </c>
      <c r="E22" s="21">
        <v>40</v>
      </c>
      <c r="F22" s="28">
        <v>2</v>
      </c>
      <c r="G22" s="22">
        <v>111</v>
      </c>
      <c r="H22" s="23">
        <f>E22</f>
        <v>40</v>
      </c>
      <c r="I22" s="24">
        <f>SUM(G22:H22)</f>
        <v>151</v>
      </c>
      <c r="J22" s="22">
        <v>152</v>
      </c>
      <c r="K22" s="23">
        <f>E22</f>
        <v>40</v>
      </c>
      <c r="L22" s="24">
        <f>SUM(J22:K22)</f>
        <v>192</v>
      </c>
      <c r="M22" s="27">
        <f>I22+L22</f>
        <v>343</v>
      </c>
      <c r="N22" s="22">
        <v>106</v>
      </c>
      <c r="O22" s="23">
        <f>E22</f>
        <v>40</v>
      </c>
      <c r="P22" s="24">
        <f>SUM(N22:O22)</f>
        <v>146</v>
      </c>
      <c r="Q22" s="27">
        <f>M22+P22</f>
        <v>489</v>
      </c>
      <c r="R22" s="22">
        <v>170</v>
      </c>
      <c r="S22" s="23">
        <f>E22</f>
        <v>40</v>
      </c>
      <c r="T22" s="24">
        <f>SUM(R22:S22)</f>
        <v>210</v>
      </c>
      <c r="U22" s="27">
        <f>Q22+T22</f>
        <v>699</v>
      </c>
      <c r="V22" s="22">
        <v>141</v>
      </c>
      <c r="W22" s="23">
        <f>E22</f>
        <v>40</v>
      </c>
      <c r="X22" s="24">
        <f>SUM(V22:W22)</f>
        <v>181</v>
      </c>
      <c r="Y22" s="27">
        <f>U22+X22</f>
        <v>880</v>
      </c>
      <c r="Z22" s="22">
        <v>155</v>
      </c>
      <c r="AA22" s="23">
        <f>E22</f>
        <v>40</v>
      </c>
      <c r="AB22" s="24">
        <f>SUM(Z22:AA22)</f>
        <v>195</v>
      </c>
      <c r="AC22" s="25">
        <f>I22+L22+P22+T22+X22+AB22</f>
        <v>1075</v>
      </c>
      <c r="AD22" s="52">
        <f t="shared" si="0"/>
        <v>835</v>
      </c>
      <c r="AE22" s="26">
        <f t="shared" si="2"/>
        <v>139.16666666666666</v>
      </c>
    </row>
    <row r="23" spans="1:31" ht="12.75">
      <c r="A23" s="19">
        <v>20</v>
      </c>
      <c r="B23" s="20" t="s">
        <v>176</v>
      </c>
      <c r="C23" s="20" t="s">
        <v>163</v>
      </c>
      <c r="D23" s="20">
        <v>130</v>
      </c>
      <c r="E23" s="21">
        <v>63</v>
      </c>
      <c r="F23" s="28">
        <v>9</v>
      </c>
      <c r="G23" s="22">
        <v>119</v>
      </c>
      <c r="H23" s="23">
        <f>E23</f>
        <v>63</v>
      </c>
      <c r="I23" s="24">
        <f>SUM(G23:H23)</f>
        <v>182</v>
      </c>
      <c r="J23" s="22">
        <v>120</v>
      </c>
      <c r="K23" s="23">
        <f>E23</f>
        <v>63</v>
      </c>
      <c r="L23" s="24">
        <f>SUM(J23:K23)</f>
        <v>183</v>
      </c>
      <c r="M23" s="27">
        <f>I23+L23</f>
        <v>365</v>
      </c>
      <c r="N23" s="22">
        <v>118</v>
      </c>
      <c r="O23" s="23">
        <f>E23</f>
        <v>63</v>
      </c>
      <c r="P23" s="24">
        <f>SUM(N23:O23)</f>
        <v>181</v>
      </c>
      <c r="Q23" s="27">
        <f>M23+P23</f>
        <v>546</v>
      </c>
      <c r="R23" s="22">
        <v>139</v>
      </c>
      <c r="S23" s="23">
        <f>E23</f>
        <v>63</v>
      </c>
      <c r="T23" s="24">
        <f>SUM(R23:S23)</f>
        <v>202</v>
      </c>
      <c r="U23" s="27">
        <f>Q23+T23</f>
        <v>748</v>
      </c>
      <c r="V23" s="22">
        <v>93</v>
      </c>
      <c r="W23" s="23">
        <f>E23</f>
        <v>63</v>
      </c>
      <c r="X23" s="24">
        <f>SUM(V23:W23)</f>
        <v>156</v>
      </c>
      <c r="Y23" s="27">
        <f>U23+X23</f>
        <v>904</v>
      </c>
      <c r="Z23" s="22">
        <v>92</v>
      </c>
      <c r="AA23" s="23">
        <f>E23</f>
        <v>63</v>
      </c>
      <c r="AB23" s="24">
        <f>SUM(Z23:AA23)</f>
        <v>155</v>
      </c>
      <c r="AC23" s="25">
        <f>I23+L23+P23+T23+X23+AB23</f>
        <v>1059</v>
      </c>
      <c r="AD23" s="52">
        <f t="shared" si="0"/>
        <v>681</v>
      </c>
      <c r="AE23" s="26">
        <f t="shared" si="2"/>
        <v>113.5</v>
      </c>
    </row>
    <row r="24" spans="1:31" ht="12.75">
      <c r="A24" s="19">
        <v>21</v>
      </c>
      <c r="B24" s="20" t="s">
        <v>182</v>
      </c>
      <c r="C24" s="20" t="s">
        <v>143</v>
      </c>
      <c r="D24" s="20">
        <v>152</v>
      </c>
      <c r="E24" s="21">
        <v>43</v>
      </c>
      <c r="F24" s="28">
        <v>20</v>
      </c>
      <c r="G24" s="22">
        <v>123</v>
      </c>
      <c r="H24" s="23">
        <f>E24</f>
        <v>43</v>
      </c>
      <c r="I24" s="24">
        <f>SUM(G24:H24)</f>
        <v>166</v>
      </c>
      <c r="J24" s="22">
        <v>158</v>
      </c>
      <c r="K24" s="23">
        <f>E24</f>
        <v>43</v>
      </c>
      <c r="L24" s="24">
        <f>SUM(J24:K24)</f>
        <v>201</v>
      </c>
      <c r="M24" s="27">
        <f>I24+L24</f>
        <v>367</v>
      </c>
      <c r="N24" s="22">
        <v>115</v>
      </c>
      <c r="O24" s="23">
        <f>E24</f>
        <v>43</v>
      </c>
      <c r="P24" s="24">
        <f>SUM(N24:O24)</f>
        <v>158</v>
      </c>
      <c r="Q24" s="27">
        <f>M24+P24</f>
        <v>525</v>
      </c>
      <c r="R24" s="22">
        <v>156</v>
      </c>
      <c r="S24" s="23">
        <f>E24</f>
        <v>43</v>
      </c>
      <c r="T24" s="24">
        <f>SUM(R24:S24)</f>
        <v>199</v>
      </c>
      <c r="U24" s="27">
        <f>Q24+T24</f>
        <v>724</v>
      </c>
      <c r="V24" s="22">
        <v>143</v>
      </c>
      <c r="W24" s="23">
        <f>E24</f>
        <v>43</v>
      </c>
      <c r="X24" s="24">
        <f>SUM(V24:W24)</f>
        <v>186</v>
      </c>
      <c r="Y24" s="27">
        <f>U24+X24</f>
        <v>910</v>
      </c>
      <c r="Z24" s="22">
        <v>98</v>
      </c>
      <c r="AA24" s="23">
        <f>E24</f>
        <v>43</v>
      </c>
      <c r="AB24" s="24">
        <f>SUM(Z24:AA24)</f>
        <v>141</v>
      </c>
      <c r="AC24" s="25">
        <f>I24+L24+P24+T24+X24+AB24</f>
        <v>1051</v>
      </c>
      <c r="AD24" s="52">
        <f t="shared" si="0"/>
        <v>793</v>
      </c>
      <c r="AE24" s="26">
        <f t="shared" si="2"/>
        <v>132.16666666666666</v>
      </c>
    </row>
    <row r="25" spans="1:31" ht="12.75">
      <c r="A25" s="19">
        <v>22</v>
      </c>
      <c r="B25" s="20" t="s">
        <v>192</v>
      </c>
      <c r="C25" s="20" t="s">
        <v>172</v>
      </c>
      <c r="D25" s="20">
        <v>184</v>
      </c>
      <c r="E25" s="21">
        <v>14</v>
      </c>
      <c r="F25" s="28">
        <v>31</v>
      </c>
      <c r="G25" s="22">
        <v>121</v>
      </c>
      <c r="H25" s="23">
        <f>E25</f>
        <v>14</v>
      </c>
      <c r="I25" s="24">
        <f>SUM(G25:H25)</f>
        <v>135</v>
      </c>
      <c r="J25" s="22">
        <v>176</v>
      </c>
      <c r="K25" s="23">
        <f>E25</f>
        <v>14</v>
      </c>
      <c r="L25" s="24">
        <f>SUM(J25:K25)</f>
        <v>190</v>
      </c>
      <c r="M25" s="27">
        <f>I25+L25</f>
        <v>325</v>
      </c>
      <c r="N25" s="22">
        <v>146</v>
      </c>
      <c r="O25" s="23">
        <f>E25</f>
        <v>14</v>
      </c>
      <c r="P25" s="24">
        <f>SUM(N25:O25)</f>
        <v>160</v>
      </c>
      <c r="Q25" s="27">
        <f>M25+P25</f>
        <v>485</v>
      </c>
      <c r="R25" s="22">
        <v>168</v>
      </c>
      <c r="S25" s="23">
        <f>E25</f>
        <v>14</v>
      </c>
      <c r="T25" s="24">
        <f>SUM(R25:S25)</f>
        <v>182</v>
      </c>
      <c r="U25" s="27">
        <f>Q25+T25</f>
        <v>667</v>
      </c>
      <c r="V25" s="22">
        <v>165</v>
      </c>
      <c r="W25" s="23">
        <f>E25</f>
        <v>14</v>
      </c>
      <c r="X25" s="24">
        <f>SUM(V25:W25)</f>
        <v>179</v>
      </c>
      <c r="Y25" s="27">
        <f>U25+X25</f>
        <v>846</v>
      </c>
      <c r="Z25" s="22">
        <v>183</v>
      </c>
      <c r="AA25" s="23">
        <f>E25</f>
        <v>14</v>
      </c>
      <c r="AB25" s="24">
        <f>SUM(Z25:AA25)</f>
        <v>197</v>
      </c>
      <c r="AC25" s="25">
        <f>I25+L25+P25+T25+X25+AB25</f>
        <v>1043</v>
      </c>
      <c r="AD25" s="52">
        <f t="shared" si="0"/>
        <v>959</v>
      </c>
      <c r="AE25" s="26">
        <f t="shared" si="2"/>
        <v>159.83333333333334</v>
      </c>
    </row>
    <row r="26" spans="1:31" ht="12.75">
      <c r="A26" s="19">
        <v>23</v>
      </c>
      <c r="B26" s="20" t="s">
        <v>194</v>
      </c>
      <c r="C26" s="20" t="s">
        <v>83</v>
      </c>
      <c r="D26" s="20">
        <v>154</v>
      </c>
      <c r="E26" s="21">
        <v>41</v>
      </c>
      <c r="F26" s="28">
        <v>33</v>
      </c>
      <c r="G26" s="22">
        <v>106</v>
      </c>
      <c r="H26" s="23">
        <f>E26</f>
        <v>41</v>
      </c>
      <c r="I26" s="24">
        <f>SUM(G26:H26)</f>
        <v>147</v>
      </c>
      <c r="J26" s="22">
        <v>142</v>
      </c>
      <c r="K26" s="23">
        <f>E26</f>
        <v>41</v>
      </c>
      <c r="L26" s="24">
        <f>SUM(J26:K26)</f>
        <v>183</v>
      </c>
      <c r="M26" s="27">
        <f>I26+L26</f>
        <v>330</v>
      </c>
      <c r="N26" s="22">
        <v>117</v>
      </c>
      <c r="O26" s="23">
        <f>E26</f>
        <v>41</v>
      </c>
      <c r="P26" s="24">
        <f>SUM(N26:O26)</f>
        <v>158</v>
      </c>
      <c r="Q26" s="27">
        <f>M26+P26</f>
        <v>488</v>
      </c>
      <c r="R26" s="22">
        <v>159</v>
      </c>
      <c r="S26" s="23">
        <f>E26</f>
        <v>41</v>
      </c>
      <c r="T26" s="24">
        <f>SUM(R26:S26)</f>
        <v>200</v>
      </c>
      <c r="U26" s="27">
        <f>Q26+T26</f>
        <v>688</v>
      </c>
      <c r="V26" s="22">
        <v>158</v>
      </c>
      <c r="W26" s="23">
        <f>E26</f>
        <v>41</v>
      </c>
      <c r="X26" s="24">
        <f>SUM(V26:W26)</f>
        <v>199</v>
      </c>
      <c r="Y26" s="27">
        <f>U26+X26</f>
        <v>887</v>
      </c>
      <c r="Z26" s="22">
        <v>110</v>
      </c>
      <c r="AA26" s="23">
        <f>E26</f>
        <v>41</v>
      </c>
      <c r="AB26" s="24">
        <f>SUM(Z26:AA26)</f>
        <v>151</v>
      </c>
      <c r="AC26" s="25">
        <f>I26+L26+P26+T26+X26+AB26</f>
        <v>1038</v>
      </c>
      <c r="AD26" s="52">
        <f aca="true" t="shared" si="3" ref="AD26:AD37">G26+J26+N26+R26+V26+Z26</f>
        <v>792</v>
      </c>
      <c r="AE26" s="26">
        <f aca="true" t="shared" si="4" ref="AE26:AE37">AVERAGE(G26,J26,N26,R26,V26,Z26)</f>
        <v>132</v>
      </c>
    </row>
    <row r="27" spans="1:31" ht="12.75">
      <c r="A27" s="19">
        <v>24</v>
      </c>
      <c r="B27" s="20" t="s">
        <v>177</v>
      </c>
      <c r="C27" s="20" t="s">
        <v>68</v>
      </c>
      <c r="D27" s="20">
        <v>163</v>
      </c>
      <c r="E27" s="21">
        <v>33</v>
      </c>
      <c r="F27" s="28">
        <v>11</v>
      </c>
      <c r="G27" s="22">
        <v>117</v>
      </c>
      <c r="H27" s="23">
        <f>E27</f>
        <v>33</v>
      </c>
      <c r="I27" s="24">
        <f>SUM(G27:H27)</f>
        <v>150</v>
      </c>
      <c r="J27" s="22">
        <v>167</v>
      </c>
      <c r="K27" s="23">
        <f>E27</f>
        <v>33</v>
      </c>
      <c r="L27" s="24">
        <f>SUM(J27:K27)</f>
        <v>200</v>
      </c>
      <c r="M27" s="27">
        <f>I27+L27</f>
        <v>350</v>
      </c>
      <c r="N27" s="22">
        <v>94</v>
      </c>
      <c r="O27" s="23">
        <f>E27</f>
        <v>33</v>
      </c>
      <c r="P27" s="24">
        <f>SUM(N27:O27)</f>
        <v>127</v>
      </c>
      <c r="Q27" s="27">
        <f>M27+P27</f>
        <v>477</v>
      </c>
      <c r="R27" s="22">
        <v>175</v>
      </c>
      <c r="S27" s="23">
        <f>E27</f>
        <v>33</v>
      </c>
      <c r="T27" s="24">
        <f>SUM(R27:S27)</f>
        <v>208</v>
      </c>
      <c r="U27" s="27">
        <f>Q27+T27</f>
        <v>685</v>
      </c>
      <c r="V27" s="22">
        <v>133</v>
      </c>
      <c r="W27" s="23">
        <f>E27</f>
        <v>33</v>
      </c>
      <c r="X27" s="24">
        <f>SUM(V27:W27)</f>
        <v>166</v>
      </c>
      <c r="Y27" s="27">
        <f>U27+X27</f>
        <v>851</v>
      </c>
      <c r="Z27" s="22">
        <v>148</v>
      </c>
      <c r="AA27" s="23">
        <f>E27</f>
        <v>33</v>
      </c>
      <c r="AB27" s="24">
        <f>SUM(Z27:AA27)</f>
        <v>181</v>
      </c>
      <c r="AC27" s="25">
        <f>I27+L27+P27+T27+X27+AB27</f>
        <v>1032</v>
      </c>
      <c r="AD27" s="52">
        <f t="shared" si="3"/>
        <v>834</v>
      </c>
      <c r="AE27" s="26">
        <f t="shared" si="4"/>
        <v>139</v>
      </c>
    </row>
    <row r="28" spans="1:31" ht="12.75">
      <c r="A28" s="19">
        <v>25</v>
      </c>
      <c r="B28" s="20" t="s">
        <v>183</v>
      </c>
      <c r="C28" s="20" t="s">
        <v>166</v>
      </c>
      <c r="D28" s="20">
        <v>153</v>
      </c>
      <c r="E28" s="21">
        <v>42</v>
      </c>
      <c r="F28" s="28">
        <v>24</v>
      </c>
      <c r="G28" s="22">
        <v>103</v>
      </c>
      <c r="H28" s="23">
        <f>E28</f>
        <v>42</v>
      </c>
      <c r="I28" s="24">
        <f>SUM(G28:H28)</f>
        <v>145</v>
      </c>
      <c r="J28" s="22">
        <v>121</v>
      </c>
      <c r="K28" s="23">
        <f>E28</f>
        <v>42</v>
      </c>
      <c r="L28" s="24">
        <f>SUM(J28:K28)</f>
        <v>163</v>
      </c>
      <c r="M28" s="27">
        <f>I28+L28</f>
        <v>308</v>
      </c>
      <c r="N28" s="22">
        <v>120</v>
      </c>
      <c r="O28" s="23">
        <f>E28</f>
        <v>42</v>
      </c>
      <c r="P28" s="24">
        <f>SUM(N28:O28)</f>
        <v>162</v>
      </c>
      <c r="Q28" s="27">
        <f>M28+P28</f>
        <v>470</v>
      </c>
      <c r="R28" s="22">
        <v>136</v>
      </c>
      <c r="S28" s="23">
        <f>E28</f>
        <v>42</v>
      </c>
      <c r="T28" s="24">
        <f>SUM(R28:S28)</f>
        <v>178</v>
      </c>
      <c r="U28" s="27">
        <f>Q28+T28</f>
        <v>648</v>
      </c>
      <c r="V28" s="22">
        <v>135</v>
      </c>
      <c r="W28" s="23">
        <f>E28</f>
        <v>42</v>
      </c>
      <c r="X28" s="24">
        <f>SUM(V28:W28)</f>
        <v>177</v>
      </c>
      <c r="Y28" s="27">
        <f>U28+X28</f>
        <v>825</v>
      </c>
      <c r="Z28" s="22">
        <v>149</v>
      </c>
      <c r="AA28" s="23">
        <f>E28</f>
        <v>42</v>
      </c>
      <c r="AB28" s="24">
        <f>SUM(Z28:AA28)</f>
        <v>191</v>
      </c>
      <c r="AC28" s="25">
        <f>I28+L28+P28+T28+X28+AB28</f>
        <v>1016</v>
      </c>
      <c r="AD28" s="52">
        <f t="shared" si="3"/>
        <v>764</v>
      </c>
      <c r="AE28" s="26">
        <f t="shared" si="4"/>
        <v>127.33333333333333</v>
      </c>
    </row>
    <row r="29" spans="1:31" ht="12.75">
      <c r="A29" s="19">
        <v>26</v>
      </c>
      <c r="B29" s="20" t="s">
        <v>188</v>
      </c>
      <c r="C29" s="20" t="s">
        <v>169</v>
      </c>
      <c r="D29" s="20">
        <v>151</v>
      </c>
      <c r="E29" s="21">
        <v>44</v>
      </c>
      <c r="F29" s="28">
        <v>29</v>
      </c>
      <c r="G29" s="22">
        <v>107</v>
      </c>
      <c r="H29" s="23">
        <f>E29</f>
        <v>44</v>
      </c>
      <c r="I29" s="24">
        <f>SUM(G29:H29)</f>
        <v>151</v>
      </c>
      <c r="J29" s="22">
        <v>154</v>
      </c>
      <c r="K29" s="23">
        <f>E29</f>
        <v>44</v>
      </c>
      <c r="L29" s="24">
        <f>SUM(J29:K29)</f>
        <v>198</v>
      </c>
      <c r="M29" s="27">
        <f>I29+L29</f>
        <v>349</v>
      </c>
      <c r="N29" s="22">
        <v>148</v>
      </c>
      <c r="O29" s="23">
        <f>E29</f>
        <v>44</v>
      </c>
      <c r="P29" s="24">
        <f>SUM(N29:O29)</f>
        <v>192</v>
      </c>
      <c r="Q29" s="27">
        <f>M29+P29</f>
        <v>541</v>
      </c>
      <c r="R29" s="22">
        <v>112</v>
      </c>
      <c r="S29" s="23">
        <f>E29</f>
        <v>44</v>
      </c>
      <c r="T29" s="24">
        <f>SUM(R29:S29)</f>
        <v>156</v>
      </c>
      <c r="U29" s="27">
        <f>Q29+T29</f>
        <v>697</v>
      </c>
      <c r="V29" s="22">
        <v>104</v>
      </c>
      <c r="W29" s="23">
        <f>E29</f>
        <v>44</v>
      </c>
      <c r="X29" s="24">
        <f>SUM(V29:W29)</f>
        <v>148</v>
      </c>
      <c r="Y29" s="27">
        <f>U29+X29</f>
        <v>845</v>
      </c>
      <c r="Z29" s="22">
        <v>116</v>
      </c>
      <c r="AA29" s="23">
        <f>E29</f>
        <v>44</v>
      </c>
      <c r="AB29" s="24">
        <f>SUM(Z29:AA29)</f>
        <v>160</v>
      </c>
      <c r="AC29" s="25">
        <f>I29+L29+P29+T29+X29+AB29</f>
        <v>1005</v>
      </c>
      <c r="AD29" s="52">
        <f t="shared" si="3"/>
        <v>741</v>
      </c>
      <c r="AE29" s="26">
        <f t="shared" si="4"/>
        <v>123.5</v>
      </c>
    </row>
    <row r="30" spans="1:31" ht="12.75">
      <c r="A30" s="19">
        <v>27</v>
      </c>
      <c r="B30" s="20" t="s">
        <v>179</v>
      </c>
      <c r="C30" s="20" t="s">
        <v>164</v>
      </c>
      <c r="D30" s="20">
        <v>181</v>
      </c>
      <c r="E30" s="21">
        <v>17</v>
      </c>
      <c r="F30" s="28">
        <v>12</v>
      </c>
      <c r="G30" s="22">
        <v>179</v>
      </c>
      <c r="H30" s="23">
        <f>E30</f>
        <v>17</v>
      </c>
      <c r="I30" s="24">
        <f>SUM(G30:H30)</f>
        <v>196</v>
      </c>
      <c r="J30" s="22">
        <v>141</v>
      </c>
      <c r="K30" s="23">
        <f>E30</f>
        <v>17</v>
      </c>
      <c r="L30" s="24">
        <f>SUM(J30:K30)</f>
        <v>158</v>
      </c>
      <c r="M30" s="27">
        <f>I30+L30</f>
        <v>354</v>
      </c>
      <c r="N30" s="22">
        <v>141</v>
      </c>
      <c r="O30" s="23">
        <f>E30</f>
        <v>17</v>
      </c>
      <c r="P30" s="24">
        <f>SUM(N30:O30)</f>
        <v>158</v>
      </c>
      <c r="Q30" s="27">
        <f>M30+P30</f>
        <v>512</v>
      </c>
      <c r="R30" s="22">
        <v>146</v>
      </c>
      <c r="S30" s="23">
        <f>E30</f>
        <v>17</v>
      </c>
      <c r="T30" s="24">
        <f>SUM(R30:S30)</f>
        <v>163</v>
      </c>
      <c r="U30" s="27">
        <f>Q30+T30</f>
        <v>675</v>
      </c>
      <c r="V30" s="22">
        <v>122</v>
      </c>
      <c r="W30" s="23">
        <f>E30</f>
        <v>17</v>
      </c>
      <c r="X30" s="24">
        <f>SUM(V30:W30)</f>
        <v>139</v>
      </c>
      <c r="Y30" s="27">
        <f>U30+X30</f>
        <v>814</v>
      </c>
      <c r="Z30" s="22">
        <v>165</v>
      </c>
      <c r="AA30" s="23">
        <f>E30</f>
        <v>17</v>
      </c>
      <c r="AB30" s="24">
        <f>SUM(Z30:AA30)</f>
        <v>182</v>
      </c>
      <c r="AC30" s="25">
        <f>I30+L30+P30+T30+X30+AB30</f>
        <v>996</v>
      </c>
      <c r="AD30" s="52">
        <f t="shared" si="3"/>
        <v>894</v>
      </c>
      <c r="AE30" s="26">
        <f t="shared" si="4"/>
        <v>149</v>
      </c>
    </row>
    <row r="31" spans="1:31" ht="12.75">
      <c r="A31" s="19">
        <v>28</v>
      </c>
      <c r="B31" s="20" t="s">
        <v>195</v>
      </c>
      <c r="C31" s="20" t="s">
        <v>172</v>
      </c>
      <c r="D31" s="20">
        <v>165</v>
      </c>
      <c r="E31" s="21">
        <v>31</v>
      </c>
      <c r="F31" s="28">
        <v>34</v>
      </c>
      <c r="G31" s="22">
        <v>122</v>
      </c>
      <c r="H31" s="23">
        <f>E31</f>
        <v>31</v>
      </c>
      <c r="I31" s="24">
        <f>SUM(G31:H31)</f>
        <v>153</v>
      </c>
      <c r="J31" s="22">
        <v>126</v>
      </c>
      <c r="K31" s="23">
        <f>E31</f>
        <v>31</v>
      </c>
      <c r="L31" s="24">
        <f>SUM(J31:K31)</f>
        <v>157</v>
      </c>
      <c r="M31" s="27">
        <f>I31+L31</f>
        <v>310</v>
      </c>
      <c r="N31" s="22">
        <v>153</v>
      </c>
      <c r="O31" s="23">
        <f>E31</f>
        <v>31</v>
      </c>
      <c r="P31" s="24">
        <f>SUM(N31:O31)</f>
        <v>184</v>
      </c>
      <c r="Q31" s="27">
        <f>M31+P31</f>
        <v>494</v>
      </c>
      <c r="R31" s="22">
        <v>152</v>
      </c>
      <c r="S31" s="23">
        <f>E31</f>
        <v>31</v>
      </c>
      <c r="T31" s="24">
        <f>SUM(R31:S31)</f>
        <v>183</v>
      </c>
      <c r="U31" s="27">
        <f>Q31+T31</f>
        <v>677</v>
      </c>
      <c r="V31" s="22">
        <v>117</v>
      </c>
      <c r="W31" s="23">
        <f>E31</f>
        <v>31</v>
      </c>
      <c r="X31" s="24">
        <f>SUM(V31:W31)</f>
        <v>148</v>
      </c>
      <c r="Y31" s="27">
        <f>U31+X31</f>
        <v>825</v>
      </c>
      <c r="Z31" s="22">
        <v>139</v>
      </c>
      <c r="AA31" s="23">
        <f>E31</f>
        <v>31</v>
      </c>
      <c r="AB31" s="24">
        <f>SUM(Z31:AA31)</f>
        <v>170</v>
      </c>
      <c r="AC31" s="25">
        <f>I31+L31+P31+T31+X31+AB31</f>
        <v>995</v>
      </c>
      <c r="AD31" s="52">
        <f t="shared" si="3"/>
        <v>809</v>
      </c>
      <c r="AE31" s="26">
        <f t="shared" si="4"/>
        <v>134.83333333333334</v>
      </c>
    </row>
    <row r="32" spans="1:31" ht="12.75">
      <c r="A32" s="19">
        <v>29</v>
      </c>
      <c r="B32" s="20" t="s">
        <v>199</v>
      </c>
      <c r="C32" s="20" t="s">
        <v>224</v>
      </c>
      <c r="D32" s="20">
        <v>171</v>
      </c>
      <c r="E32" s="21">
        <v>26</v>
      </c>
      <c r="F32" s="28">
        <v>1</v>
      </c>
      <c r="G32" s="22">
        <v>105</v>
      </c>
      <c r="H32" s="23">
        <f>E32</f>
        <v>26</v>
      </c>
      <c r="I32" s="24">
        <f>SUM(G32:H32)</f>
        <v>131</v>
      </c>
      <c r="J32" s="22">
        <v>150</v>
      </c>
      <c r="K32" s="23">
        <f>E32</f>
        <v>26</v>
      </c>
      <c r="L32" s="24">
        <f>SUM(J32:K32)</f>
        <v>176</v>
      </c>
      <c r="M32" s="27">
        <f>I32+L32</f>
        <v>307</v>
      </c>
      <c r="N32" s="22">
        <v>185</v>
      </c>
      <c r="O32" s="23">
        <f>E32</f>
        <v>26</v>
      </c>
      <c r="P32" s="24">
        <f>SUM(N32:O32)</f>
        <v>211</v>
      </c>
      <c r="Q32" s="27">
        <f>M32+P32</f>
        <v>518</v>
      </c>
      <c r="R32" s="22">
        <v>122</v>
      </c>
      <c r="S32" s="23">
        <f>E32</f>
        <v>26</v>
      </c>
      <c r="T32" s="24">
        <f>SUM(R32:S32)</f>
        <v>148</v>
      </c>
      <c r="U32" s="27">
        <f>Q32+T32</f>
        <v>666</v>
      </c>
      <c r="V32" s="22">
        <v>155</v>
      </c>
      <c r="W32" s="23">
        <f>E32</f>
        <v>26</v>
      </c>
      <c r="X32" s="24">
        <f>SUM(V32:W32)</f>
        <v>181</v>
      </c>
      <c r="Y32" s="27">
        <f>U32+X32</f>
        <v>847</v>
      </c>
      <c r="Z32" s="22">
        <v>116</v>
      </c>
      <c r="AA32" s="23">
        <f>E32</f>
        <v>26</v>
      </c>
      <c r="AB32" s="24">
        <f>SUM(Z32:AA32)</f>
        <v>142</v>
      </c>
      <c r="AC32" s="25">
        <f>I32+L32+P32+T32+X32+AB32</f>
        <v>989</v>
      </c>
      <c r="AD32" s="52">
        <f t="shared" si="3"/>
        <v>833</v>
      </c>
      <c r="AE32" s="26">
        <f t="shared" si="4"/>
        <v>138.83333333333334</v>
      </c>
    </row>
    <row r="33" spans="1:31" ht="12.75">
      <c r="A33" s="19">
        <v>30</v>
      </c>
      <c r="B33" s="20" t="s">
        <v>198</v>
      </c>
      <c r="C33" s="20" t="s">
        <v>93</v>
      </c>
      <c r="D33" s="20">
        <v>141</v>
      </c>
      <c r="E33" s="21">
        <v>53</v>
      </c>
      <c r="F33" s="28">
        <v>36</v>
      </c>
      <c r="G33" s="22">
        <v>89</v>
      </c>
      <c r="H33" s="23">
        <f>E33</f>
        <v>53</v>
      </c>
      <c r="I33" s="24">
        <f>SUM(G33:H33)</f>
        <v>142</v>
      </c>
      <c r="J33" s="22">
        <v>105</v>
      </c>
      <c r="K33" s="23">
        <f>E33</f>
        <v>53</v>
      </c>
      <c r="L33" s="24">
        <f>SUM(J33:K33)</f>
        <v>158</v>
      </c>
      <c r="M33" s="27">
        <f>I33+L33</f>
        <v>300</v>
      </c>
      <c r="N33" s="22">
        <v>112</v>
      </c>
      <c r="O33" s="23">
        <f>E33</f>
        <v>53</v>
      </c>
      <c r="P33" s="24">
        <f>SUM(N33:O33)</f>
        <v>165</v>
      </c>
      <c r="Q33" s="27">
        <f>M33+P33</f>
        <v>465</v>
      </c>
      <c r="R33" s="22">
        <v>135</v>
      </c>
      <c r="S33" s="23">
        <f>E33</f>
        <v>53</v>
      </c>
      <c r="T33" s="24">
        <f>SUM(R33:S33)</f>
        <v>188</v>
      </c>
      <c r="U33" s="27">
        <f>Q33+T33</f>
        <v>653</v>
      </c>
      <c r="V33" s="22">
        <v>97</v>
      </c>
      <c r="W33" s="23">
        <f>E33</f>
        <v>53</v>
      </c>
      <c r="X33" s="24">
        <f>SUM(V33:W33)</f>
        <v>150</v>
      </c>
      <c r="Y33" s="27">
        <f>U33+X33</f>
        <v>803</v>
      </c>
      <c r="Z33" s="22">
        <v>131</v>
      </c>
      <c r="AA33" s="23">
        <f>E33</f>
        <v>53</v>
      </c>
      <c r="AB33" s="24">
        <f>SUM(Z33:AA33)</f>
        <v>184</v>
      </c>
      <c r="AC33" s="25">
        <f>I33+L33+P33+T33+X33+AB33</f>
        <v>987</v>
      </c>
      <c r="AD33" s="52">
        <f t="shared" si="3"/>
        <v>669</v>
      </c>
      <c r="AE33" s="26">
        <f t="shared" si="4"/>
        <v>111.5</v>
      </c>
    </row>
    <row r="34" spans="1:31" ht="12.75">
      <c r="A34" s="19">
        <v>31</v>
      </c>
      <c r="B34" s="20" t="s">
        <v>227</v>
      </c>
      <c r="C34" s="20" t="s">
        <v>92</v>
      </c>
      <c r="D34" s="20">
        <v>182</v>
      </c>
      <c r="E34" s="21">
        <v>16</v>
      </c>
      <c r="F34" s="28">
        <v>3</v>
      </c>
      <c r="G34" s="22">
        <v>154</v>
      </c>
      <c r="H34" s="23">
        <f>E34</f>
        <v>16</v>
      </c>
      <c r="I34" s="24">
        <f>SUM(G34:H34)</f>
        <v>170</v>
      </c>
      <c r="J34" s="22">
        <v>171</v>
      </c>
      <c r="K34" s="23">
        <f>E34</f>
        <v>16</v>
      </c>
      <c r="L34" s="24">
        <f>SUM(J34:K34)</f>
        <v>187</v>
      </c>
      <c r="M34" s="27">
        <f>I34+L34</f>
        <v>357</v>
      </c>
      <c r="N34" s="22">
        <v>149</v>
      </c>
      <c r="O34" s="23">
        <f>E34</f>
        <v>16</v>
      </c>
      <c r="P34" s="24">
        <f>SUM(N34:O34)</f>
        <v>165</v>
      </c>
      <c r="Q34" s="27">
        <f>M34+P34</f>
        <v>522</v>
      </c>
      <c r="R34" s="22">
        <v>98</v>
      </c>
      <c r="S34" s="23">
        <f>E34</f>
        <v>16</v>
      </c>
      <c r="T34" s="24">
        <f>SUM(R34:S34)</f>
        <v>114</v>
      </c>
      <c r="U34" s="27">
        <f>Q34+T34</f>
        <v>636</v>
      </c>
      <c r="V34" s="22">
        <v>157</v>
      </c>
      <c r="W34" s="23">
        <f>E34</f>
        <v>16</v>
      </c>
      <c r="X34" s="24">
        <f>SUM(V34:W34)</f>
        <v>173</v>
      </c>
      <c r="Y34" s="27">
        <f>U34+X34</f>
        <v>809</v>
      </c>
      <c r="Z34" s="22">
        <v>135</v>
      </c>
      <c r="AA34" s="23">
        <f>E34</f>
        <v>16</v>
      </c>
      <c r="AB34" s="24">
        <f>SUM(Z34:AA34)</f>
        <v>151</v>
      </c>
      <c r="AC34" s="25">
        <f>I34+L34+P34+T34+X34+AB34</f>
        <v>960</v>
      </c>
      <c r="AD34" s="52">
        <f t="shared" si="3"/>
        <v>864</v>
      </c>
      <c r="AE34" s="26">
        <f t="shared" si="4"/>
        <v>144</v>
      </c>
    </row>
    <row r="35" spans="1:31" ht="12.75">
      <c r="A35" s="19">
        <v>32</v>
      </c>
      <c r="B35" s="20" t="s">
        <v>196</v>
      </c>
      <c r="C35" s="20" t="s">
        <v>148</v>
      </c>
      <c r="D35" s="20">
        <v>162</v>
      </c>
      <c r="E35" s="21">
        <v>34</v>
      </c>
      <c r="F35" s="28">
        <v>35</v>
      </c>
      <c r="G35" s="22">
        <v>129</v>
      </c>
      <c r="H35" s="23">
        <f>E35</f>
        <v>34</v>
      </c>
      <c r="I35" s="24">
        <f>SUM(G35:H35)</f>
        <v>163</v>
      </c>
      <c r="J35" s="22">
        <v>151</v>
      </c>
      <c r="K35" s="23">
        <f>E35</f>
        <v>34</v>
      </c>
      <c r="L35" s="24">
        <f>SUM(J35:K35)</f>
        <v>185</v>
      </c>
      <c r="M35" s="27">
        <f>I35+L35</f>
        <v>348</v>
      </c>
      <c r="N35" s="22">
        <v>124</v>
      </c>
      <c r="O35" s="23">
        <f>E35</f>
        <v>34</v>
      </c>
      <c r="P35" s="24">
        <f>SUM(N35:O35)</f>
        <v>158</v>
      </c>
      <c r="Q35" s="27">
        <f>M35+P35</f>
        <v>506</v>
      </c>
      <c r="R35" s="22">
        <v>91</v>
      </c>
      <c r="S35" s="23">
        <f>E35</f>
        <v>34</v>
      </c>
      <c r="T35" s="24">
        <f>SUM(R35:S35)</f>
        <v>125</v>
      </c>
      <c r="U35" s="27">
        <f>Q35+T35</f>
        <v>631</v>
      </c>
      <c r="V35" s="22">
        <v>126</v>
      </c>
      <c r="W35" s="23">
        <f>E35</f>
        <v>34</v>
      </c>
      <c r="X35" s="24">
        <f>SUM(V35:W35)</f>
        <v>160</v>
      </c>
      <c r="Y35" s="27">
        <f>U35+X35</f>
        <v>791</v>
      </c>
      <c r="Z35" s="22">
        <v>125</v>
      </c>
      <c r="AA35" s="23">
        <f>E35</f>
        <v>34</v>
      </c>
      <c r="AB35" s="24">
        <f>SUM(Z35:AA35)</f>
        <v>159</v>
      </c>
      <c r="AC35" s="25">
        <f>I35+L35+P35+T35+X35+AB35</f>
        <v>950</v>
      </c>
      <c r="AD35" s="52">
        <f t="shared" si="3"/>
        <v>746</v>
      </c>
      <c r="AE35" s="26">
        <f t="shared" si="4"/>
        <v>124.33333333333333</v>
      </c>
    </row>
    <row r="36" spans="1:31" ht="12.75">
      <c r="A36" s="19">
        <v>33</v>
      </c>
      <c r="B36" s="20" t="s">
        <v>202</v>
      </c>
      <c r="C36" s="20" t="s">
        <v>68</v>
      </c>
      <c r="D36" s="20">
        <v>180</v>
      </c>
      <c r="E36" s="21">
        <v>18</v>
      </c>
      <c r="F36" s="28">
        <v>4</v>
      </c>
      <c r="G36" s="22">
        <v>170</v>
      </c>
      <c r="H36" s="23">
        <f>E36</f>
        <v>18</v>
      </c>
      <c r="I36" s="24">
        <f>SUM(G36:H36)</f>
        <v>188</v>
      </c>
      <c r="J36" s="22">
        <v>122</v>
      </c>
      <c r="K36" s="23">
        <f>E36</f>
        <v>18</v>
      </c>
      <c r="L36" s="24">
        <f>SUM(J36:K36)</f>
        <v>140</v>
      </c>
      <c r="M36" s="27">
        <f>I36+L36</f>
        <v>328</v>
      </c>
      <c r="N36" s="22">
        <v>105</v>
      </c>
      <c r="O36" s="23">
        <f>E36</f>
        <v>18</v>
      </c>
      <c r="P36" s="24">
        <f>SUM(N36:O36)</f>
        <v>123</v>
      </c>
      <c r="Q36" s="27">
        <f>M36+P36</f>
        <v>451</v>
      </c>
      <c r="R36" s="22">
        <v>137</v>
      </c>
      <c r="S36" s="23">
        <f>E36</f>
        <v>18</v>
      </c>
      <c r="T36" s="24">
        <f>SUM(R36:S36)</f>
        <v>155</v>
      </c>
      <c r="U36" s="27">
        <f>Q36+T36</f>
        <v>606</v>
      </c>
      <c r="V36" s="22">
        <v>138</v>
      </c>
      <c r="W36" s="23">
        <f>E36</f>
        <v>18</v>
      </c>
      <c r="X36" s="24">
        <f>SUM(V36:W36)</f>
        <v>156</v>
      </c>
      <c r="Y36" s="27">
        <f>U36+X36</f>
        <v>762</v>
      </c>
      <c r="Z36" s="22">
        <v>131</v>
      </c>
      <c r="AA36" s="23">
        <f>E36</f>
        <v>18</v>
      </c>
      <c r="AB36" s="24">
        <f>SUM(Z36:AA36)</f>
        <v>149</v>
      </c>
      <c r="AC36" s="25">
        <f>I36+L36+P36+T36+X36+AB36</f>
        <v>911</v>
      </c>
      <c r="AD36" s="52">
        <f t="shared" si="3"/>
        <v>803</v>
      </c>
      <c r="AE36" s="26">
        <f t="shared" si="4"/>
        <v>133.83333333333334</v>
      </c>
    </row>
    <row r="37" spans="1:31" ht="12.75">
      <c r="A37" s="19">
        <v>34</v>
      </c>
      <c r="B37" s="20" t="s">
        <v>184</v>
      </c>
      <c r="C37" s="20" t="s">
        <v>167</v>
      </c>
      <c r="D37" s="20">
        <v>189</v>
      </c>
      <c r="E37" s="21">
        <v>9</v>
      </c>
      <c r="F37" s="28">
        <v>26</v>
      </c>
      <c r="G37" s="22">
        <v>124</v>
      </c>
      <c r="H37" s="23">
        <f>E37</f>
        <v>9</v>
      </c>
      <c r="I37" s="24">
        <f>SUM(G37:H37)</f>
        <v>133</v>
      </c>
      <c r="J37" s="22">
        <v>112</v>
      </c>
      <c r="K37" s="23">
        <f>E37</f>
        <v>9</v>
      </c>
      <c r="L37" s="24">
        <f>SUM(J37:K37)</f>
        <v>121</v>
      </c>
      <c r="M37" s="27">
        <f>I37+L37</f>
        <v>254</v>
      </c>
      <c r="N37" s="22">
        <v>191</v>
      </c>
      <c r="O37" s="23">
        <f>E37</f>
        <v>9</v>
      </c>
      <c r="P37" s="24">
        <f>SUM(N37:O37)</f>
        <v>200</v>
      </c>
      <c r="Q37" s="27">
        <f>M37+P37</f>
        <v>454</v>
      </c>
      <c r="R37" s="22">
        <v>162</v>
      </c>
      <c r="S37" s="23">
        <f>E37</f>
        <v>9</v>
      </c>
      <c r="T37" s="24">
        <f>SUM(R37:S37)</f>
        <v>171</v>
      </c>
      <c r="U37" s="27">
        <f>Q37+T37</f>
        <v>625</v>
      </c>
      <c r="V37" s="22">
        <v>135</v>
      </c>
      <c r="W37" s="23">
        <f>E37</f>
        <v>9</v>
      </c>
      <c r="X37" s="24">
        <f>SUM(V37:W37)</f>
        <v>144</v>
      </c>
      <c r="Y37" s="27">
        <f>U37+X37</f>
        <v>769</v>
      </c>
      <c r="Z37" s="22">
        <v>129</v>
      </c>
      <c r="AA37" s="23">
        <f>E37</f>
        <v>9</v>
      </c>
      <c r="AB37" s="24">
        <f>SUM(Z37:AA37)</f>
        <v>138</v>
      </c>
      <c r="AC37" s="25">
        <f>I37+L37+P37+T37+X37+AB37</f>
        <v>907</v>
      </c>
      <c r="AD37" s="52">
        <f t="shared" si="3"/>
        <v>853</v>
      </c>
      <c r="AE37" s="26">
        <f t="shared" si="4"/>
        <v>142.16666666666666</v>
      </c>
    </row>
  </sheetData>
  <sheetProtection/>
  <mergeCells count="3">
    <mergeCell ref="A1:B1"/>
    <mergeCell ref="G1:Z1"/>
    <mergeCell ref="AA1:AE1"/>
  </mergeCells>
  <printOptions/>
  <pageMargins left="0.75" right="0.75" top="1" bottom="1" header="0.5" footer="0.5"/>
  <pageSetup horizontalDpi="300" verticalDpi="300" orientation="landscape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6"/>
  <sheetViews>
    <sheetView showZeros="0" zoomScalePageLayoutView="0" workbookViewId="0" topLeftCell="A3">
      <selection activeCell="A27" sqref="A27"/>
    </sheetView>
  </sheetViews>
  <sheetFormatPr defaultColWidth="9.140625" defaultRowHeight="12.75"/>
  <cols>
    <col min="1" max="1" width="5.57421875" style="1" bestFit="1" customWidth="1"/>
    <col min="2" max="2" width="27.140625" style="2" customWidth="1"/>
    <col min="3" max="3" width="6.57421875" style="2" bestFit="1" customWidth="1"/>
    <col min="4" max="6" width="9.57421875" style="2" bestFit="1" customWidth="1"/>
    <col min="7" max="7" width="11.140625" style="2" customWidth="1"/>
    <col min="8" max="8" width="11.140625" style="2" bestFit="1" customWidth="1"/>
    <col min="9" max="16384" width="9.140625" style="2" customWidth="1"/>
  </cols>
  <sheetData>
    <row r="1" spans="1:8" ht="15">
      <c r="A1" s="89" t="s">
        <v>229</v>
      </c>
      <c r="B1" s="85"/>
      <c r="D1" s="90"/>
      <c r="E1" s="85"/>
      <c r="F1" s="85"/>
      <c r="G1" s="91"/>
      <c r="H1" s="91"/>
    </row>
    <row r="2" ht="15.75" thickBot="1"/>
    <row r="3" spans="1:8" s="3" customFormat="1" ht="15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9</v>
      </c>
      <c r="H3" s="5" t="s">
        <v>10</v>
      </c>
    </row>
    <row r="4" spans="1:8" ht="15">
      <c r="A4" s="6">
        <v>1</v>
      </c>
      <c r="B4" s="7" t="s">
        <v>193</v>
      </c>
      <c r="C4" s="48">
        <v>31</v>
      </c>
      <c r="D4" s="9">
        <v>109</v>
      </c>
      <c r="E4" s="9">
        <v>152</v>
      </c>
      <c r="F4" s="9">
        <v>139</v>
      </c>
      <c r="G4" s="10">
        <f>SUM(D4:F4)</f>
        <v>400</v>
      </c>
      <c r="H4" s="11">
        <f>AVERAGE(D4:F4)</f>
        <v>133.33333333333334</v>
      </c>
    </row>
    <row r="5" spans="1:8" ht="15">
      <c r="A5" s="6">
        <v>2</v>
      </c>
      <c r="B5" s="7" t="s">
        <v>182</v>
      </c>
      <c r="C5" s="48">
        <v>20</v>
      </c>
      <c r="D5" s="9">
        <v>123</v>
      </c>
      <c r="E5" s="9">
        <v>158</v>
      </c>
      <c r="F5" s="9">
        <v>115</v>
      </c>
      <c r="G5" s="10">
        <f>SUM(D5:F5)</f>
        <v>396</v>
      </c>
      <c r="H5" s="11">
        <f>AVERAGE(D5:F5)</f>
        <v>132</v>
      </c>
    </row>
    <row r="6" spans="1:8" ht="15">
      <c r="A6" s="6">
        <v>3</v>
      </c>
      <c r="B6" s="7" t="s">
        <v>183</v>
      </c>
      <c r="C6" s="48">
        <v>24</v>
      </c>
      <c r="D6" s="9">
        <v>103</v>
      </c>
      <c r="E6" s="9">
        <v>121</v>
      </c>
      <c r="F6" s="9">
        <v>120</v>
      </c>
      <c r="G6" s="10">
        <f>SUM(D6:F6)</f>
        <v>344</v>
      </c>
      <c r="H6" s="11">
        <f>AVERAGE(D6:F6)</f>
        <v>114.66666666666667</v>
      </c>
    </row>
    <row r="7" spans="1:8" ht="15">
      <c r="A7" s="6">
        <v>4</v>
      </c>
      <c r="B7" s="7" t="s">
        <v>198</v>
      </c>
      <c r="C7" s="48">
        <v>36</v>
      </c>
      <c r="D7" s="9">
        <v>89</v>
      </c>
      <c r="E7" s="9">
        <v>105</v>
      </c>
      <c r="F7" s="9">
        <v>112</v>
      </c>
      <c r="G7" s="10">
        <f>SUM(D7:F7)</f>
        <v>306</v>
      </c>
      <c r="H7" s="11">
        <f>AVERAGE(D7:F7)</f>
        <v>102</v>
      </c>
    </row>
    <row r="9" spans="1:8" ht="15">
      <c r="A9" s="89" t="s">
        <v>46</v>
      </c>
      <c r="B9" s="85"/>
      <c r="D9" s="90"/>
      <c r="E9" s="85"/>
      <c r="F9" s="85"/>
      <c r="G9" s="91"/>
      <c r="H9" s="91"/>
    </row>
    <row r="10" ht="15.75" thickBot="1"/>
    <row r="11" spans="1:8" ht="15.75">
      <c r="A11" s="4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9</v>
      </c>
      <c r="H11" s="5" t="s">
        <v>10</v>
      </c>
    </row>
    <row r="12" spans="1:8" ht="15">
      <c r="A12" s="6">
        <v>1</v>
      </c>
      <c r="B12" s="7" t="s">
        <v>120</v>
      </c>
      <c r="C12" s="8">
        <v>22</v>
      </c>
      <c r="D12" s="9">
        <v>153</v>
      </c>
      <c r="E12" s="9">
        <v>174</v>
      </c>
      <c r="F12" s="9">
        <v>162</v>
      </c>
      <c r="G12" s="10">
        <f>SUM(D12:F12)</f>
        <v>489</v>
      </c>
      <c r="H12" s="11">
        <f aca="true" t="shared" si="0" ref="H12:H18">AVERAGE(D12:F12)</f>
        <v>163</v>
      </c>
    </row>
    <row r="13" spans="1:8" ht="15">
      <c r="A13" s="6">
        <v>2</v>
      </c>
      <c r="B13" s="7" t="s">
        <v>186</v>
      </c>
      <c r="C13" s="8">
        <v>27</v>
      </c>
      <c r="D13" s="9">
        <v>142</v>
      </c>
      <c r="E13" s="9">
        <v>169</v>
      </c>
      <c r="F13" s="9">
        <v>178</v>
      </c>
      <c r="G13" s="10">
        <f>SUM(D13:F13)</f>
        <v>489</v>
      </c>
      <c r="H13" s="11">
        <f t="shared" si="0"/>
        <v>163</v>
      </c>
    </row>
    <row r="14" spans="1:8" ht="15">
      <c r="A14" s="6">
        <v>3</v>
      </c>
      <c r="B14" s="7" t="s">
        <v>98</v>
      </c>
      <c r="C14" s="8">
        <v>4</v>
      </c>
      <c r="D14" s="9">
        <v>180</v>
      </c>
      <c r="E14" s="9">
        <v>147</v>
      </c>
      <c r="F14" s="9">
        <v>146</v>
      </c>
      <c r="G14" s="10">
        <f>SUM(D14:F14)</f>
        <v>473</v>
      </c>
      <c r="H14" s="11">
        <f t="shared" si="0"/>
        <v>157.66666666666666</v>
      </c>
    </row>
    <row r="15" spans="1:8" ht="15">
      <c r="A15" s="6">
        <v>4</v>
      </c>
      <c r="B15" s="7" t="s">
        <v>216</v>
      </c>
      <c r="C15" s="8">
        <v>6</v>
      </c>
      <c r="D15" s="9">
        <v>166</v>
      </c>
      <c r="E15" s="9">
        <v>182</v>
      </c>
      <c r="F15" s="9">
        <v>119</v>
      </c>
      <c r="G15" s="10">
        <f>SUM(D15:F15)</f>
        <v>467</v>
      </c>
      <c r="H15" s="11">
        <f t="shared" si="0"/>
        <v>155.66666666666666</v>
      </c>
    </row>
    <row r="16" spans="1:8" ht="15">
      <c r="A16" s="6">
        <v>5</v>
      </c>
      <c r="B16" s="7" t="s">
        <v>179</v>
      </c>
      <c r="C16" s="8">
        <v>12</v>
      </c>
      <c r="D16" s="9">
        <v>179</v>
      </c>
      <c r="E16" s="9">
        <v>141</v>
      </c>
      <c r="F16" s="9">
        <v>141</v>
      </c>
      <c r="G16" s="10">
        <f>SUM(D16:F16)</f>
        <v>461</v>
      </c>
      <c r="H16" s="11">
        <f t="shared" si="0"/>
        <v>153.66666666666666</v>
      </c>
    </row>
    <row r="17" spans="1:8" ht="15">
      <c r="A17" s="6">
        <v>6</v>
      </c>
      <c r="B17" s="7" t="s">
        <v>134</v>
      </c>
      <c r="C17" s="8">
        <v>33</v>
      </c>
      <c r="D17" s="9">
        <v>148</v>
      </c>
      <c r="E17" s="9">
        <v>137</v>
      </c>
      <c r="F17" s="9">
        <v>176</v>
      </c>
      <c r="G17" s="10">
        <f>SUM(D17:F17)</f>
        <v>461</v>
      </c>
      <c r="H17" s="11">
        <f t="shared" si="0"/>
        <v>153.66666666666666</v>
      </c>
    </row>
    <row r="18" spans="1:8" ht="15">
      <c r="A18" s="6">
        <v>7</v>
      </c>
      <c r="B18" s="7" t="s">
        <v>201</v>
      </c>
      <c r="C18" s="8">
        <v>16</v>
      </c>
      <c r="D18" s="9">
        <v>162</v>
      </c>
      <c r="E18" s="9">
        <v>113</v>
      </c>
      <c r="F18" s="9">
        <v>139</v>
      </c>
      <c r="G18" s="10">
        <f>SUM(D18:F18)</f>
        <v>414</v>
      </c>
      <c r="H18" s="11">
        <f t="shared" si="0"/>
        <v>138</v>
      </c>
    </row>
    <row r="20" spans="1:8" ht="15">
      <c r="A20" s="89" t="s">
        <v>47</v>
      </c>
      <c r="B20" s="85"/>
      <c r="D20" s="90"/>
      <c r="E20" s="85"/>
      <c r="F20" s="85"/>
      <c r="G20" s="91"/>
      <c r="H20" s="91"/>
    </row>
    <row r="21" ht="15.75" thickBot="1"/>
    <row r="22" spans="1:8" ht="15.75">
      <c r="A22" s="4" t="s">
        <v>0</v>
      </c>
      <c r="B22" s="5" t="s">
        <v>1</v>
      </c>
      <c r="C22" s="5" t="s">
        <v>2</v>
      </c>
      <c r="D22" s="5" t="s">
        <v>3</v>
      </c>
      <c r="E22" s="5" t="s">
        <v>4</v>
      </c>
      <c r="F22" s="5" t="s">
        <v>5</v>
      </c>
      <c r="G22" s="5" t="s">
        <v>9</v>
      </c>
      <c r="H22" s="5" t="s">
        <v>10</v>
      </c>
    </row>
    <row r="23" spans="1:8" ht="15">
      <c r="A23" s="6">
        <v>1</v>
      </c>
      <c r="B23" s="7" t="s">
        <v>225</v>
      </c>
      <c r="C23" s="49">
        <v>2</v>
      </c>
      <c r="D23" s="9">
        <v>154</v>
      </c>
      <c r="E23" s="9">
        <v>170</v>
      </c>
      <c r="F23" s="9">
        <v>145</v>
      </c>
      <c r="G23" s="10">
        <f>SUM(D23:F23)</f>
        <v>469</v>
      </c>
      <c r="H23" s="11">
        <f>AVERAGE(D23:F23)</f>
        <v>156.33333333333334</v>
      </c>
    </row>
    <row r="24" spans="1:8" ht="15">
      <c r="A24" s="6">
        <v>2</v>
      </c>
      <c r="B24" s="7" t="s">
        <v>160</v>
      </c>
      <c r="C24" s="49">
        <v>33</v>
      </c>
      <c r="D24" s="9">
        <v>150</v>
      </c>
      <c r="E24" s="9">
        <v>150</v>
      </c>
      <c r="F24" s="9">
        <v>165</v>
      </c>
      <c r="G24" s="10">
        <f>SUM(D24:F24)</f>
        <v>465</v>
      </c>
      <c r="H24" s="11">
        <f>AVERAGE(D24:F24)</f>
        <v>155</v>
      </c>
    </row>
    <row r="25" spans="1:8" ht="15">
      <c r="A25" s="6">
        <v>3</v>
      </c>
      <c r="B25" s="7" t="s">
        <v>157</v>
      </c>
      <c r="C25" s="49">
        <v>23</v>
      </c>
      <c r="D25" s="9">
        <v>141</v>
      </c>
      <c r="E25" s="9">
        <v>149</v>
      </c>
      <c r="F25" s="9">
        <v>146</v>
      </c>
      <c r="G25" s="10">
        <f>SUM(D25:F25)</f>
        <v>436</v>
      </c>
      <c r="H25" s="11">
        <f>AVERAGE(D25:F25)</f>
        <v>145.33333333333334</v>
      </c>
    </row>
    <row r="26" spans="1:8" ht="15">
      <c r="A26" s="6">
        <v>4</v>
      </c>
      <c r="B26" s="7" t="s">
        <v>155</v>
      </c>
      <c r="C26" s="49">
        <v>21</v>
      </c>
      <c r="D26" s="9">
        <v>118</v>
      </c>
      <c r="E26" s="9">
        <v>115</v>
      </c>
      <c r="F26" s="9">
        <v>123</v>
      </c>
      <c r="G26" s="10">
        <f>SUM(D26:F26)</f>
        <v>356</v>
      </c>
      <c r="H26" s="11">
        <f>AVERAGE(D26:F26)</f>
        <v>118.66666666666667</v>
      </c>
    </row>
  </sheetData>
  <sheetProtection/>
  <mergeCells count="9">
    <mergeCell ref="A20:B20"/>
    <mergeCell ref="D20:F20"/>
    <mergeCell ref="G20:H20"/>
    <mergeCell ref="A1:B1"/>
    <mergeCell ref="D1:F1"/>
    <mergeCell ref="G1:H1"/>
    <mergeCell ref="A9:B9"/>
    <mergeCell ref="D9:F9"/>
    <mergeCell ref="G9:H9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5"/>
  <sheetViews>
    <sheetView showZeros="0" zoomScalePageLayoutView="0" workbookViewId="0" topLeftCell="A1">
      <selection activeCell="B22" sqref="B22"/>
    </sheetView>
  </sheetViews>
  <sheetFormatPr defaultColWidth="9.140625" defaultRowHeight="12.75"/>
  <cols>
    <col min="1" max="1" width="5.57421875" style="1" bestFit="1" customWidth="1"/>
    <col min="2" max="2" width="27.140625" style="2" customWidth="1"/>
    <col min="3" max="3" width="6.57421875" style="2" bestFit="1" customWidth="1"/>
    <col min="4" max="6" width="9.57421875" style="2" bestFit="1" customWidth="1"/>
    <col min="7" max="7" width="11.140625" style="2" customWidth="1"/>
    <col min="8" max="8" width="11.140625" style="2" bestFit="1" customWidth="1"/>
    <col min="9" max="16384" width="9.140625" style="2" customWidth="1"/>
  </cols>
  <sheetData>
    <row r="1" spans="1:8" ht="15">
      <c r="A1" s="89" t="s">
        <v>229</v>
      </c>
      <c r="B1" s="85"/>
      <c r="D1" s="90"/>
      <c r="E1" s="85"/>
      <c r="F1" s="85"/>
      <c r="G1" s="91"/>
      <c r="H1" s="91"/>
    </row>
    <row r="2" ht="15.75" thickBot="1"/>
    <row r="3" spans="1:8" s="3" customFormat="1" ht="15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9</v>
      </c>
      <c r="H3" s="5" t="s">
        <v>10</v>
      </c>
    </row>
    <row r="4" spans="1:8" ht="15">
      <c r="A4" s="6">
        <v>1</v>
      </c>
      <c r="B4" s="7" t="s">
        <v>183</v>
      </c>
      <c r="C4" s="48">
        <v>24</v>
      </c>
      <c r="D4" s="9">
        <v>136</v>
      </c>
      <c r="E4" s="9">
        <v>135</v>
      </c>
      <c r="F4" s="9">
        <v>149</v>
      </c>
      <c r="G4" s="10">
        <f>SUM(D4:F4)</f>
        <v>420</v>
      </c>
      <c r="H4" s="11">
        <f>AVERAGE(D4:F4)</f>
        <v>140</v>
      </c>
    </row>
    <row r="5" spans="1:8" ht="15">
      <c r="A5" s="6">
        <v>2</v>
      </c>
      <c r="B5" s="7" t="s">
        <v>193</v>
      </c>
      <c r="C5" s="48">
        <v>31</v>
      </c>
      <c r="D5" s="9">
        <v>153</v>
      </c>
      <c r="E5" s="9">
        <v>119</v>
      </c>
      <c r="F5" s="9">
        <v>142</v>
      </c>
      <c r="G5" s="10">
        <f>SUM(D5:F5)</f>
        <v>414</v>
      </c>
      <c r="H5" s="11">
        <f>AVERAGE(D5:F5)</f>
        <v>138</v>
      </c>
    </row>
    <row r="6" spans="1:8" ht="15">
      <c r="A6" s="6">
        <v>3</v>
      </c>
      <c r="B6" s="7" t="s">
        <v>182</v>
      </c>
      <c r="C6" s="48">
        <v>20</v>
      </c>
      <c r="D6" s="9">
        <v>156</v>
      </c>
      <c r="E6" s="9">
        <v>143</v>
      </c>
      <c r="F6" s="9">
        <v>98</v>
      </c>
      <c r="G6" s="10">
        <f>SUM(D6:F6)</f>
        <v>397</v>
      </c>
      <c r="H6" s="11">
        <f>AVERAGE(D6:F6)</f>
        <v>132.33333333333334</v>
      </c>
    </row>
    <row r="7" spans="1:8" ht="15">
      <c r="A7" s="6">
        <v>4</v>
      </c>
      <c r="B7" s="7" t="s">
        <v>198</v>
      </c>
      <c r="C7" s="48">
        <v>36</v>
      </c>
      <c r="D7" s="9">
        <v>135</v>
      </c>
      <c r="E7" s="9">
        <v>97</v>
      </c>
      <c r="F7" s="9">
        <v>131</v>
      </c>
      <c r="G7" s="10">
        <f>SUM(D7:F7)</f>
        <v>363</v>
      </c>
      <c r="H7" s="11">
        <f>AVERAGE(D7:F7)</f>
        <v>121</v>
      </c>
    </row>
    <row r="9" spans="1:8" ht="15">
      <c r="A9" s="89" t="s">
        <v>230</v>
      </c>
      <c r="B9" s="85"/>
      <c r="D9" s="90"/>
      <c r="E9" s="85"/>
      <c r="F9" s="85"/>
      <c r="G9" s="91"/>
      <c r="H9" s="91"/>
    </row>
    <row r="10" ht="15.75" thickBot="1"/>
    <row r="11" spans="1:8" ht="15.75">
      <c r="A11" s="4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9</v>
      </c>
      <c r="H11" s="5" t="s">
        <v>10</v>
      </c>
    </row>
    <row r="12" spans="1:8" ht="15">
      <c r="A12" s="6">
        <v>1</v>
      </c>
      <c r="B12" s="7" t="s">
        <v>157</v>
      </c>
      <c r="C12" s="105">
        <v>23</v>
      </c>
      <c r="D12" s="9">
        <v>171</v>
      </c>
      <c r="E12" s="9">
        <v>153</v>
      </c>
      <c r="F12" s="9">
        <v>221</v>
      </c>
      <c r="G12" s="10">
        <f>SUM(D12:F12)</f>
        <v>545</v>
      </c>
      <c r="H12" s="11">
        <f aca="true" t="shared" si="0" ref="H12:H18">AVERAGE(D12:F12)</f>
        <v>181.66666666666666</v>
      </c>
    </row>
    <row r="13" spans="1:8" ht="15">
      <c r="A13" s="6">
        <v>2</v>
      </c>
      <c r="B13" s="7" t="s">
        <v>98</v>
      </c>
      <c r="C13" s="105">
        <v>4</v>
      </c>
      <c r="D13" s="9">
        <v>170</v>
      </c>
      <c r="E13" s="9">
        <v>190</v>
      </c>
      <c r="F13" s="9">
        <v>175</v>
      </c>
      <c r="G13" s="10">
        <f>SUM(D13:F13)</f>
        <v>535</v>
      </c>
      <c r="H13" s="11">
        <f t="shared" si="0"/>
        <v>178.33333333333334</v>
      </c>
    </row>
    <row r="14" spans="1:8" ht="15">
      <c r="A14" s="6">
        <v>3</v>
      </c>
      <c r="B14" s="7" t="s">
        <v>134</v>
      </c>
      <c r="C14" s="105">
        <v>33</v>
      </c>
      <c r="D14" s="9">
        <v>160</v>
      </c>
      <c r="E14" s="9">
        <v>168</v>
      </c>
      <c r="F14" s="9">
        <v>151</v>
      </c>
      <c r="G14" s="10">
        <f>SUM(D14:F14)</f>
        <v>479</v>
      </c>
      <c r="H14" s="11">
        <f t="shared" si="0"/>
        <v>159.66666666666666</v>
      </c>
    </row>
    <row r="15" spans="1:8" ht="15">
      <c r="A15" s="6">
        <v>4</v>
      </c>
      <c r="B15" s="7" t="s">
        <v>216</v>
      </c>
      <c r="C15" s="105">
        <v>6</v>
      </c>
      <c r="D15" s="9">
        <v>159</v>
      </c>
      <c r="E15" s="9">
        <v>152</v>
      </c>
      <c r="F15" s="9">
        <v>140</v>
      </c>
      <c r="G15" s="10">
        <f>SUM(D15:F15)</f>
        <v>451</v>
      </c>
      <c r="H15" s="11">
        <f t="shared" si="0"/>
        <v>150.33333333333334</v>
      </c>
    </row>
    <row r="16" spans="1:8" ht="15">
      <c r="A16" s="6">
        <v>5</v>
      </c>
      <c r="B16" s="7" t="s">
        <v>201</v>
      </c>
      <c r="C16" s="105">
        <v>16</v>
      </c>
      <c r="D16" s="9">
        <v>158</v>
      </c>
      <c r="E16" s="9">
        <v>129</v>
      </c>
      <c r="F16" s="9">
        <v>164</v>
      </c>
      <c r="G16" s="10">
        <f>SUM(D16:F16)</f>
        <v>451</v>
      </c>
      <c r="H16" s="11">
        <f t="shared" si="0"/>
        <v>150.33333333333334</v>
      </c>
    </row>
    <row r="17" spans="1:8" ht="15">
      <c r="A17" s="6">
        <v>6</v>
      </c>
      <c r="B17" s="7" t="s">
        <v>179</v>
      </c>
      <c r="C17" s="105">
        <v>12</v>
      </c>
      <c r="D17" s="9">
        <v>146</v>
      </c>
      <c r="E17" s="9">
        <v>122</v>
      </c>
      <c r="F17" s="9">
        <v>165</v>
      </c>
      <c r="G17" s="10">
        <f>SUM(D17:F17)</f>
        <v>433</v>
      </c>
      <c r="H17" s="11">
        <f t="shared" si="0"/>
        <v>144.33333333333334</v>
      </c>
    </row>
    <row r="18" spans="1:8" ht="15">
      <c r="A18" s="6">
        <v>7</v>
      </c>
      <c r="B18" s="7" t="s">
        <v>155</v>
      </c>
      <c r="C18" s="105">
        <v>21</v>
      </c>
      <c r="D18" s="9">
        <v>142</v>
      </c>
      <c r="E18" s="9">
        <v>147</v>
      </c>
      <c r="F18" s="9">
        <v>108</v>
      </c>
      <c r="G18" s="10">
        <f>SUM(D18:F18)</f>
        <v>397</v>
      </c>
      <c r="H18" s="11">
        <f t="shared" si="0"/>
        <v>132.33333333333334</v>
      </c>
    </row>
    <row r="19" ht="15">
      <c r="A19" s="2"/>
    </row>
    <row r="20" ht="15">
      <c r="A20" s="2"/>
    </row>
    <row r="21" ht="15">
      <c r="A21" s="2"/>
    </row>
    <row r="22" ht="15">
      <c r="A22" s="2"/>
    </row>
    <row r="23" ht="15">
      <c r="A23" s="2"/>
    </row>
    <row r="24" ht="15">
      <c r="A24" s="2"/>
    </row>
    <row r="25" ht="15">
      <c r="A25" s="2"/>
    </row>
  </sheetData>
  <sheetProtection/>
  <mergeCells count="6">
    <mergeCell ref="A1:B1"/>
    <mergeCell ref="D1:F1"/>
    <mergeCell ref="G1:H1"/>
    <mergeCell ref="A9:B9"/>
    <mergeCell ref="D9:F9"/>
    <mergeCell ref="G9:H9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18"/>
  <sheetViews>
    <sheetView showZeros="0" zoomScalePageLayoutView="0" workbookViewId="0" topLeftCell="A1">
      <selection activeCell="B8" sqref="B8"/>
    </sheetView>
  </sheetViews>
  <sheetFormatPr defaultColWidth="9.140625" defaultRowHeight="12.75"/>
  <cols>
    <col min="1" max="1" width="5.57421875" style="1" bestFit="1" customWidth="1"/>
    <col min="2" max="2" width="27.140625" style="2" customWidth="1"/>
    <col min="3" max="3" width="6.57421875" style="2" bestFit="1" customWidth="1"/>
    <col min="4" max="4" width="9.57421875" style="2" bestFit="1" customWidth="1"/>
    <col min="5" max="5" width="9.57421875" style="2" customWidth="1"/>
    <col min="6" max="7" width="9.57421875" style="2" bestFit="1" customWidth="1"/>
    <col min="8" max="8" width="11.140625" style="2" customWidth="1"/>
    <col min="9" max="9" width="11.140625" style="2" bestFit="1" customWidth="1"/>
    <col min="10" max="16384" width="9.140625" style="2" customWidth="1"/>
  </cols>
  <sheetData>
    <row r="2" spans="1:9" s="3" customFormat="1" ht="15.75">
      <c r="A2" s="89" t="s">
        <v>48</v>
      </c>
      <c r="B2" s="85"/>
      <c r="C2" s="2"/>
      <c r="D2" s="90"/>
      <c r="E2" s="90"/>
      <c r="F2" s="85"/>
      <c r="G2" s="85"/>
      <c r="H2" s="91"/>
      <c r="I2" s="91"/>
    </row>
    <row r="3" ht="15.75" thickBot="1"/>
    <row r="4" spans="1:9" ht="15.75">
      <c r="A4" s="4" t="s">
        <v>0</v>
      </c>
      <c r="B4" s="5" t="s">
        <v>1</v>
      </c>
      <c r="C4" s="5" t="s">
        <v>2</v>
      </c>
      <c r="D4" s="5" t="s">
        <v>49</v>
      </c>
      <c r="E4" s="5" t="s">
        <v>3</v>
      </c>
      <c r="F4" s="5" t="s">
        <v>4</v>
      </c>
      <c r="G4" s="5" t="s">
        <v>5</v>
      </c>
      <c r="H4" s="5" t="s">
        <v>9</v>
      </c>
      <c r="I4" s="5" t="s">
        <v>10</v>
      </c>
    </row>
    <row r="5" spans="1:9" ht="15">
      <c r="A5" s="6">
        <v>1</v>
      </c>
      <c r="B5" s="7" t="s">
        <v>118</v>
      </c>
      <c r="C5" s="8" t="s">
        <v>239</v>
      </c>
      <c r="D5" s="9">
        <v>1341</v>
      </c>
      <c r="E5" s="9">
        <v>213</v>
      </c>
      <c r="F5" s="9">
        <v>211</v>
      </c>
      <c r="G5" s="9">
        <v>175</v>
      </c>
      <c r="H5" s="10">
        <f>SUM(D5:G5)</f>
        <v>1940</v>
      </c>
      <c r="I5" s="11">
        <f>H5/9</f>
        <v>215.55555555555554</v>
      </c>
    </row>
    <row r="6" spans="1:9" ht="15">
      <c r="A6" s="6">
        <v>2</v>
      </c>
      <c r="B6" s="7" t="s">
        <v>117</v>
      </c>
      <c r="C6" s="8" t="s">
        <v>240</v>
      </c>
      <c r="D6" s="9">
        <v>1290</v>
      </c>
      <c r="E6" s="9">
        <v>223</v>
      </c>
      <c r="F6" s="9">
        <v>201</v>
      </c>
      <c r="G6" s="9">
        <v>193</v>
      </c>
      <c r="H6" s="10">
        <f>SUM(D6:G6)</f>
        <v>1907</v>
      </c>
      <c r="I6" s="11">
        <f aca="true" t="shared" si="0" ref="I6:I18">H6/9</f>
        <v>211.88888888888889</v>
      </c>
    </row>
    <row r="7" spans="1:9" ht="15">
      <c r="A7" s="6">
        <v>3</v>
      </c>
      <c r="B7" s="7" t="s">
        <v>112</v>
      </c>
      <c r="C7" s="8" t="s">
        <v>241</v>
      </c>
      <c r="D7" s="9">
        <v>1240</v>
      </c>
      <c r="E7" s="9">
        <v>183</v>
      </c>
      <c r="F7" s="9">
        <v>201</v>
      </c>
      <c r="G7" s="9">
        <v>252</v>
      </c>
      <c r="H7" s="10">
        <f>SUM(D7:G7)</f>
        <v>1876</v>
      </c>
      <c r="I7" s="11">
        <f t="shared" si="0"/>
        <v>208.44444444444446</v>
      </c>
    </row>
    <row r="8" spans="1:9" ht="15">
      <c r="A8" s="6">
        <v>4</v>
      </c>
      <c r="B8" s="7" t="s">
        <v>110</v>
      </c>
      <c r="C8" s="8" t="s">
        <v>244</v>
      </c>
      <c r="D8" s="9">
        <v>1155</v>
      </c>
      <c r="E8" s="9">
        <v>237</v>
      </c>
      <c r="F8" s="9">
        <v>256</v>
      </c>
      <c r="G8" s="9">
        <v>187</v>
      </c>
      <c r="H8" s="10">
        <f>SUM(D8:G8)</f>
        <v>1835</v>
      </c>
      <c r="I8" s="11">
        <f t="shared" si="0"/>
        <v>203.88888888888889</v>
      </c>
    </row>
    <row r="9" spans="1:10" ht="15">
      <c r="A9" s="6">
        <v>5</v>
      </c>
      <c r="B9" s="7" t="s">
        <v>113</v>
      </c>
      <c r="C9" s="8" t="s">
        <v>243</v>
      </c>
      <c r="D9" s="9">
        <v>1159</v>
      </c>
      <c r="E9" s="9">
        <v>227</v>
      </c>
      <c r="F9" s="9">
        <v>189</v>
      </c>
      <c r="G9" s="9">
        <v>170</v>
      </c>
      <c r="H9" s="10">
        <f>SUM(D9:G9)</f>
        <v>1745</v>
      </c>
      <c r="I9" s="11">
        <f t="shared" si="0"/>
        <v>193.88888888888889</v>
      </c>
      <c r="J9" s="2">
        <v>19</v>
      </c>
    </row>
    <row r="10" spans="1:10" ht="15">
      <c r="A10" s="6">
        <v>6</v>
      </c>
      <c r="B10" s="7" t="s">
        <v>127</v>
      </c>
      <c r="C10" s="8" t="s">
        <v>245</v>
      </c>
      <c r="D10" s="9">
        <v>1155</v>
      </c>
      <c r="E10" s="9">
        <v>191</v>
      </c>
      <c r="F10" s="9">
        <v>188</v>
      </c>
      <c r="G10" s="9">
        <v>201</v>
      </c>
      <c r="H10" s="10">
        <f>SUM(D10:G10)</f>
        <v>1735</v>
      </c>
      <c r="I10" s="11">
        <f t="shared" si="0"/>
        <v>192.77777777777777</v>
      </c>
      <c r="J10" s="2">
        <v>18</v>
      </c>
    </row>
    <row r="11" spans="1:10" ht="15">
      <c r="A11" s="6">
        <v>7</v>
      </c>
      <c r="B11" s="7" t="s">
        <v>121</v>
      </c>
      <c r="C11" s="8" t="s">
        <v>242</v>
      </c>
      <c r="D11" s="9">
        <v>1170</v>
      </c>
      <c r="E11" s="9">
        <v>174</v>
      </c>
      <c r="F11" s="9">
        <v>201</v>
      </c>
      <c r="G11" s="9">
        <v>179</v>
      </c>
      <c r="H11" s="10">
        <f>SUM(D11:G11)</f>
        <v>1724</v>
      </c>
      <c r="I11" s="11">
        <f t="shared" si="0"/>
        <v>191.55555555555554</v>
      </c>
      <c r="J11" s="2">
        <v>17</v>
      </c>
    </row>
    <row r="12" spans="1:10" ht="15">
      <c r="A12" s="6">
        <v>8</v>
      </c>
      <c r="B12" s="7" t="s">
        <v>115</v>
      </c>
      <c r="C12" s="8" t="s">
        <v>246</v>
      </c>
      <c r="D12" s="9">
        <v>1139</v>
      </c>
      <c r="E12" s="9">
        <v>209</v>
      </c>
      <c r="F12" s="9">
        <v>182</v>
      </c>
      <c r="G12" s="9">
        <v>175</v>
      </c>
      <c r="H12" s="10">
        <f>SUM(D12:G12)</f>
        <v>1705</v>
      </c>
      <c r="I12" s="11">
        <f t="shared" si="0"/>
        <v>189.44444444444446</v>
      </c>
      <c r="J12" s="2">
        <v>16</v>
      </c>
    </row>
    <row r="13" spans="1:10" ht="15">
      <c r="A13" s="6">
        <v>9</v>
      </c>
      <c r="B13" s="7" t="s">
        <v>137</v>
      </c>
      <c r="C13" s="8" t="s">
        <v>247</v>
      </c>
      <c r="D13" s="9">
        <v>1130</v>
      </c>
      <c r="E13" s="9">
        <v>168</v>
      </c>
      <c r="F13" s="9">
        <v>191</v>
      </c>
      <c r="G13" s="9">
        <v>216</v>
      </c>
      <c r="H13" s="10">
        <f>SUM(D13:G13)</f>
        <v>1705</v>
      </c>
      <c r="I13" s="11">
        <f t="shared" si="0"/>
        <v>189.44444444444446</v>
      </c>
      <c r="J13" s="2">
        <v>15</v>
      </c>
    </row>
    <row r="14" spans="1:10" ht="15">
      <c r="A14" s="6">
        <v>10</v>
      </c>
      <c r="B14" s="7" t="s">
        <v>95</v>
      </c>
      <c r="C14" s="8" t="s">
        <v>249</v>
      </c>
      <c r="D14" s="9">
        <v>1115</v>
      </c>
      <c r="E14" s="9">
        <v>195</v>
      </c>
      <c r="F14" s="9">
        <v>215</v>
      </c>
      <c r="G14" s="9">
        <v>169</v>
      </c>
      <c r="H14" s="10">
        <f>SUM(D14:G14)</f>
        <v>1694</v>
      </c>
      <c r="I14" s="11">
        <f t="shared" si="0"/>
        <v>188.22222222222223</v>
      </c>
      <c r="J14" s="2">
        <v>14</v>
      </c>
    </row>
    <row r="15" spans="1:10" ht="15">
      <c r="A15" s="6">
        <v>11</v>
      </c>
      <c r="B15" s="7" t="s">
        <v>97</v>
      </c>
      <c r="C15" s="8" t="s">
        <v>252</v>
      </c>
      <c r="D15" s="9">
        <v>1081</v>
      </c>
      <c r="E15" s="9">
        <v>181</v>
      </c>
      <c r="F15" s="9">
        <v>197</v>
      </c>
      <c r="G15" s="9">
        <v>182</v>
      </c>
      <c r="H15" s="10">
        <f>SUM(D15:G15)</f>
        <v>1641</v>
      </c>
      <c r="I15" s="11">
        <f t="shared" si="0"/>
        <v>182.33333333333334</v>
      </c>
      <c r="J15" s="2">
        <v>13</v>
      </c>
    </row>
    <row r="16" spans="1:10" ht="15">
      <c r="A16" s="6">
        <v>12</v>
      </c>
      <c r="B16" s="7" t="s">
        <v>99</v>
      </c>
      <c r="C16" s="8" t="s">
        <v>248</v>
      </c>
      <c r="D16" s="9">
        <v>1119</v>
      </c>
      <c r="E16" s="9">
        <v>148</v>
      </c>
      <c r="F16" s="9">
        <v>181</v>
      </c>
      <c r="G16" s="9">
        <v>189</v>
      </c>
      <c r="H16" s="10">
        <f>SUM(D16:G16)</f>
        <v>1637</v>
      </c>
      <c r="I16" s="11">
        <f t="shared" si="0"/>
        <v>181.88888888888889</v>
      </c>
      <c r="J16" s="2">
        <v>12</v>
      </c>
    </row>
    <row r="17" spans="1:10" ht="15">
      <c r="A17" s="6">
        <v>13</v>
      </c>
      <c r="B17" s="7" t="s">
        <v>125</v>
      </c>
      <c r="C17" s="8" t="s">
        <v>251</v>
      </c>
      <c r="D17" s="9">
        <v>1087</v>
      </c>
      <c r="E17" s="9">
        <v>167</v>
      </c>
      <c r="F17" s="9">
        <v>145</v>
      </c>
      <c r="G17" s="9">
        <v>172</v>
      </c>
      <c r="H17" s="10">
        <f>SUM(D17:G17)</f>
        <v>1571</v>
      </c>
      <c r="I17" s="11">
        <f t="shared" si="0"/>
        <v>174.55555555555554</v>
      </c>
      <c r="J17" s="2">
        <v>11</v>
      </c>
    </row>
    <row r="18" spans="1:10" ht="15">
      <c r="A18" s="6">
        <v>14</v>
      </c>
      <c r="B18" s="7" t="s">
        <v>136</v>
      </c>
      <c r="C18" s="8" t="s">
        <v>250</v>
      </c>
      <c r="D18" s="9">
        <v>1108</v>
      </c>
      <c r="E18" s="9">
        <v>159</v>
      </c>
      <c r="F18" s="9">
        <v>154</v>
      </c>
      <c r="G18" s="9">
        <v>149</v>
      </c>
      <c r="H18" s="10">
        <f>SUM(D18:G18)</f>
        <v>1570</v>
      </c>
      <c r="I18" s="11">
        <f t="shared" si="0"/>
        <v>174.44444444444446</v>
      </c>
      <c r="J18" s="2">
        <v>10</v>
      </c>
    </row>
  </sheetData>
  <sheetProtection/>
  <mergeCells count="3">
    <mergeCell ref="A2:B2"/>
    <mergeCell ref="D2:G2"/>
    <mergeCell ref="H2:I2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J9"/>
  <sheetViews>
    <sheetView showZeros="0" zoomScalePageLayoutView="0" workbookViewId="0" topLeftCell="A1">
      <selection activeCell="B8" sqref="B8"/>
    </sheetView>
  </sheetViews>
  <sheetFormatPr defaultColWidth="9.140625" defaultRowHeight="12.75"/>
  <cols>
    <col min="1" max="1" width="5.57421875" style="1" bestFit="1" customWidth="1"/>
    <col min="2" max="2" width="27.140625" style="2" customWidth="1"/>
    <col min="3" max="3" width="6.57421875" style="2" bestFit="1" customWidth="1"/>
    <col min="4" max="4" width="9.57421875" style="2" bestFit="1" customWidth="1"/>
    <col min="5" max="5" width="9.57421875" style="2" customWidth="1"/>
    <col min="6" max="7" width="9.57421875" style="2" bestFit="1" customWidth="1"/>
    <col min="8" max="8" width="11.140625" style="2" customWidth="1"/>
    <col min="9" max="9" width="11.140625" style="2" bestFit="1" customWidth="1"/>
    <col min="10" max="16384" width="9.140625" style="2" customWidth="1"/>
  </cols>
  <sheetData>
    <row r="2" spans="1:9" s="3" customFormat="1" ht="15.75">
      <c r="A2" s="89" t="s">
        <v>50</v>
      </c>
      <c r="B2" s="85"/>
      <c r="C2" s="2"/>
      <c r="D2" s="90"/>
      <c r="E2" s="90"/>
      <c r="F2" s="85"/>
      <c r="G2" s="85"/>
      <c r="H2" s="91"/>
      <c r="I2" s="91"/>
    </row>
    <row r="3" ht="15.75" thickBot="1"/>
    <row r="4" spans="1:9" ht="15.75">
      <c r="A4" s="4" t="s">
        <v>0</v>
      </c>
      <c r="B4" s="5" t="s">
        <v>1</v>
      </c>
      <c r="C4" s="5" t="s">
        <v>2</v>
      </c>
      <c r="D4" s="5" t="s">
        <v>49</v>
      </c>
      <c r="E4" s="5" t="s">
        <v>3</v>
      </c>
      <c r="F4" s="5" t="s">
        <v>4</v>
      </c>
      <c r="G4" s="5" t="s">
        <v>5</v>
      </c>
      <c r="H4" s="5" t="s">
        <v>9</v>
      </c>
      <c r="I4" s="5" t="s">
        <v>10</v>
      </c>
    </row>
    <row r="5" spans="1:9" ht="15">
      <c r="A5" s="6">
        <v>1</v>
      </c>
      <c r="B5" s="7" t="s">
        <v>151</v>
      </c>
      <c r="C5" s="50" t="s">
        <v>253</v>
      </c>
      <c r="D5" s="9">
        <v>1063</v>
      </c>
      <c r="E5" s="9">
        <v>158</v>
      </c>
      <c r="F5" s="9">
        <v>191</v>
      </c>
      <c r="G5" s="9">
        <v>164</v>
      </c>
      <c r="H5" s="10">
        <f>SUM(D5:G5)</f>
        <v>1576</v>
      </c>
      <c r="I5" s="11">
        <f>H5/9</f>
        <v>175.11111111111111</v>
      </c>
    </row>
    <row r="6" spans="1:9" ht="15">
      <c r="A6" s="6">
        <v>2</v>
      </c>
      <c r="B6" s="7" t="s">
        <v>159</v>
      </c>
      <c r="C6" s="50" t="s">
        <v>256</v>
      </c>
      <c r="D6" s="9">
        <v>986</v>
      </c>
      <c r="E6" s="9">
        <v>207</v>
      </c>
      <c r="F6" s="9">
        <v>146</v>
      </c>
      <c r="G6" s="9">
        <v>155</v>
      </c>
      <c r="H6" s="10">
        <f>SUM(D6:G6)</f>
        <v>1494</v>
      </c>
      <c r="I6" s="11">
        <f>H6/9</f>
        <v>166</v>
      </c>
    </row>
    <row r="7" spans="1:9" ht="15">
      <c r="A7" s="6">
        <v>3</v>
      </c>
      <c r="B7" s="7" t="s">
        <v>152</v>
      </c>
      <c r="C7" s="50" t="s">
        <v>254</v>
      </c>
      <c r="D7" s="9">
        <v>1005</v>
      </c>
      <c r="E7" s="9">
        <v>154</v>
      </c>
      <c r="F7" s="9">
        <v>151</v>
      </c>
      <c r="G7" s="9">
        <v>182</v>
      </c>
      <c r="H7" s="10">
        <f>SUM(D7:G7)</f>
        <v>1492</v>
      </c>
      <c r="I7" s="11">
        <f>H7/9</f>
        <v>165.77777777777777</v>
      </c>
    </row>
    <row r="8" spans="1:9" ht="15">
      <c r="A8" s="6">
        <v>4</v>
      </c>
      <c r="B8" s="7" t="s">
        <v>223</v>
      </c>
      <c r="C8" s="50" t="s">
        <v>257</v>
      </c>
      <c r="D8" s="9">
        <v>983</v>
      </c>
      <c r="E8" s="9">
        <v>164</v>
      </c>
      <c r="F8" s="9">
        <v>174</v>
      </c>
      <c r="G8" s="9">
        <v>156</v>
      </c>
      <c r="H8" s="10">
        <f>SUM(D8:G8)</f>
        <v>1477</v>
      </c>
      <c r="I8" s="11">
        <f>H8/9</f>
        <v>164.11111111111111</v>
      </c>
    </row>
    <row r="9" spans="1:10" ht="15">
      <c r="A9" s="6">
        <v>5</v>
      </c>
      <c r="B9" s="7" t="s">
        <v>153</v>
      </c>
      <c r="C9" s="50" t="s">
        <v>255</v>
      </c>
      <c r="D9" s="9">
        <v>986</v>
      </c>
      <c r="E9" s="9">
        <v>161</v>
      </c>
      <c r="F9" s="9">
        <v>182</v>
      </c>
      <c r="G9" s="9">
        <v>140</v>
      </c>
      <c r="H9" s="10">
        <f>SUM(D9:G9)</f>
        <v>1469</v>
      </c>
      <c r="I9" s="11">
        <f>H9/9</f>
        <v>163.22222222222223</v>
      </c>
      <c r="J9" s="2">
        <v>15</v>
      </c>
    </row>
  </sheetData>
  <sheetProtection/>
  <mergeCells count="3">
    <mergeCell ref="A2:B2"/>
    <mergeCell ref="D2:G2"/>
    <mergeCell ref="H2:I2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12"/>
  <sheetViews>
    <sheetView zoomScalePageLayoutView="0" workbookViewId="0" topLeftCell="A1">
      <pane xSplit="5" ySplit="1" topLeftCell="F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B16" sqref="B16"/>
    </sheetView>
  </sheetViews>
  <sheetFormatPr defaultColWidth="9.140625" defaultRowHeight="12.75"/>
  <cols>
    <col min="1" max="1" width="4.421875" style="13" bestFit="1" customWidth="1"/>
    <col min="2" max="2" width="16.8515625" style="15" customWidth="1"/>
    <col min="3" max="3" width="5.57421875" style="15" customWidth="1"/>
    <col min="4" max="4" width="5.140625" style="15" bestFit="1" customWidth="1"/>
    <col min="5" max="5" width="4.8515625" style="15" bestFit="1" customWidth="1"/>
    <col min="6" max="6" width="4.8515625" style="15" customWidth="1"/>
    <col min="7" max="7" width="5.28125" style="15" bestFit="1" customWidth="1"/>
    <col min="8" max="8" width="5.140625" style="15" bestFit="1" customWidth="1"/>
    <col min="9" max="9" width="7.00390625" style="15" bestFit="1" customWidth="1"/>
    <col min="10" max="10" width="7.00390625" style="15" customWidth="1"/>
    <col min="11" max="11" width="7.00390625" style="15" bestFit="1" customWidth="1"/>
    <col min="12" max="12" width="5.140625" style="15" bestFit="1" customWidth="1"/>
    <col min="13" max="13" width="7.00390625" style="15" bestFit="1" customWidth="1"/>
    <col min="14" max="14" width="8.00390625" style="15" customWidth="1"/>
    <col min="15" max="15" width="7.00390625" style="15" bestFit="1" customWidth="1"/>
    <col min="16" max="16" width="5.140625" style="15" bestFit="1" customWidth="1"/>
    <col min="17" max="17" width="7.00390625" style="15" bestFit="1" customWidth="1"/>
    <col min="18" max="18" width="7.28125" style="15" customWidth="1"/>
    <col min="19" max="19" width="7.00390625" style="15" bestFit="1" customWidth="1"/>
    <col min="20" max="22" width="7.00390625" style="15" customWidth="1"/>
    <col min="23" max="23" width="7.00390625" style="15" bestFit="1" customWidth="1"/>
    <col min="24" max="26" width="7.00390625" style="15" customWidth="1"/>
    <col min="27" max="27" width="7.00390625" style="15" bestFit="1" customWidth="1"/>
    <col min="28" max="29" width="7.00390625" style="15" customWidth="1"/>
    <col min="30" max="30" width="5.00390625" style="15" bestFit="1" customWidth="1"/>
    <col min="31" max="31" width="7.28125" style="15" bestFit="1" customWidth="1"/>
    <col min="32" max="16384" width="9.140625" style="15" customWidth="1"/>
  </cols>
  <sheetData>
    <row r="1" spans="1:31" ht="13.5">
      <c r="A1" s="92" t="s">
        <v>13</v>
      </c>
      <c r="B1" s="93"/>
      <c r="C1" s="14"/>
      <c r="D1" s="14"/>
      <c r="G1" s="94"/>
      <c r="H1" s="94"/>
      <c r="I1" s="94"/>
      <c r="J1" s="94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5"/>
      <c r="AC1" s="85"/>
      <c r="AD1" s="85"/>
      <c r="AE1" s="85"/>
    </row>
    <row r="2" ht="13.5" thickBot="1"/>
    <row r="3" spans="1:20" s="18" customFormat="1" ht="25.5">
      <c r="A3" s="16" t="s">
        <v>0</v>
      </c>
      <c r="B3" s="17" t="s">
        <v>1</v>
      </c>
      <c r="C3" s="17" t="s">
        <v>20</v>
      </c>
      <c r="D3" s="17" t="s">
        <v>14</v>
      </c>
      <c r="E3" s="17" t="s">
        <v>2</v>
      </c>
      <c r="F3" s="17" t="s">
        <v>51</v>
      </c>
      <c r="G3" s="17" t="s">
        <v>3</v>
      </c>
      <c r="H3" s="17" t="s">
        <v>14</v>
      </c>
      <c r="I3" s="17" t="s">
        <v>15</v>
      </c>
      <c r="J3" s="17" t="s">
        <v>52</v>
      </c>
      <c r="K3" s="17" t="s">
        <v>4</v>
      </c>
      <c r="L3" s="17" t="s">
        <v>14</v>
      </c>
      <c r="M3" s="17" t="s">
        <v>16</v>
      </c>
      <c r="N3" s="17" t="s">
        <v>53</v>
      </c>
      <c r="O3" s="17" t="s">
        <v>5</v>
      </c>
      <c r="P3" s="17" t="s">
        <v>14</v>
      </c>
      <c r="Q3" s="17" t="s">
        <v>18</v>
      </c>
      <c r="R3" s="53" t="s">
        <v>54</v>
      </c>
      <c r="S3" s="17" t="s">
        <v>55</v>
      </c>
      <c r="T3" s="55" t="s">
        <v>10</v>
      </c>
    </row>
    <row r="4" spans="1:20" ht="12.75">
      <c r="A4" s="19">
        <v>1</v>
      </c>
      <c r="B4" s="20" t="s">
        <v>228</v>
      </c>
      <c r="C4" s="20">
        <v>167</v>
      </c>
      <c r="D4" s="21">
        <v>29</v>
      </c>
      <c r="E4" s="28" t="s">
        <v>259</v>
      </c>
      <c r="F4" s="28">
        <v>1257</v>
      </c>
      <c r="G4" s="22">
        <v>166</v>
      </c>
      <c r="H4" s="23">
        <f>D4</f>
        <v>29</v>
      </c>
      <c r="I4" s="51">
        <f>SUM(G4:H4)</f>
        <v>195</v>
      </c>
      <c r="J4" s="24">
        <f>F4+I4</f>
        <v>1452</v>
      </c>
      <c r="K4" s="22">
        <v>189</v>
      </c>
      <c r="L4" s="23">
        <f>D4</f>
        <v>29</v>
      </c>
      <c r="M4" s="24">
        <f>SUM(K4:L4)</f>
        <v>218</v>
      </c>
      <c r="N4" s="27">
        <f>J4+M4</f>
        <v>1670</v>
      </c>
      <c r="O4" s="22">
        <v>157</v>
      </c>
      <c r="P4" s="23">
        <f>D4</f>
        <v>29</v>
      </c>
      <c r="Q4" s="24">
        <f>SUM(O4:P4)</f>
        <v>186</v>
      </c>
      <c r="R4" s="54">
        <f>N4+Q4</f>
        <v>1856</v>
      </c>
      <c r="S4" s="57">
        <f>R4-(P4*9)</f>
        <v>1595</v>
      </c>
      <c r="T4" s="56">
        <f>S4/9</f>
        <v>177.22222222222223</v>
      </c>
    </row>
    <row r="5" spans="1:20" ht="12.75">
      <c r="A5" s="19">
        <v>2</v>
      </c>
      <c r="B5" s="20" t="s">
        <v>190</v>
      </c>
      <c r="C5" s="20">
        <v>167</v>
      </c>
      <c r="D5" s="21">
        <v>29</v>
      </c>
      <c r="E5" s="28" t="s">
        <v>258</v>
      </c>
      <c r="F5" s="28">
        <v>1269</v>
      </c>
      <c r="G5" s="22">
        <v>169</v>
      </c>
      <c r="H5" s="23">
        <f>D5</f>
        <v>29</v>
      </c>
      <c r="I5" s="51">
        <f>SUM(G5:H5)</f>
        <v>198</v>
      </c>
      <c r="J5" s="24">
        <f>F5+I5</f>
        <v>1467</v>
      </c>
      <c r="K5" s="22">
        <v>126</v>
      </c>
      <c r="L5" s="23">
        <f>D5</f>
        <v>29</v>
      </c>
      <c r="M5" s="24">
        <f>SUM(K5:L5)</f>
        <v>155</v>
      </c>
      <c r="N5" s="27">
        <f>J5+M5</f>
        <v>1622</v>
      </c>
      <c r="O5" s="22">
        <v>162</v>
      </c>
      <c r="P5" s="23">
        <f>D5</f>
        <v>29</v>
      </c>
      <c r="Q5" s="24">
        <f>SUM(O5:P5)</f>
        <v>191</v>
      </c>
      <c r="R5" s="54">
        <f>N5+Q5</f>
        <v>1813</v>
      </c>
      <c r="S5" s="57">
        <f aca="true" t="shared" si="0" ref="S5:S12">R5-(P5*9)</f>
        <v>1552</v>
      </c>
      <c r="T5" s="56">
        <f aca="true" t="shared" si="1" ref="T5:T12">S5/9</f>
        <v>172.44444444444446</v>
      </c>
    </row>
    <row r="6" spans="1:20" ht="12.75">
      <c r="A6" s="19">
        <v>3</v>
      </c>
      <c r="B6" s="20" t="s">
        <v>185</v>
      </c>
      <c r="C6" s="20">
        <v>135</v>
      </c>
      <c r="D6" s="21">
        <v>58</v>
      </c>
      <c r="E6" s="28" t="s">
        <v>261</v>
      </c>
      <c r="F6" s="28">
        <v>1212</v>
      </c>
      <c r="G6" s="22">
        <v>148</v>
      </c>
      <c r="H6" s="23">
        <f>D6</f>
        <v>58</v>
      </c>
      <c r="I6" s="51">
        <f>SUM(G6:H6)</f>
        <v>206</v>
      </c>
      <c r="J6" s="24">
        <f>F6+I6</f>
        <v>1418</v>
      </c>
      <c r="K6" s="22">
        <v>162</v>
      </c>
      <c r="L6" s="23">
        <f>D6</f>
        <v>58</v>
      </c>
      <c r="M6" s="24">
        <f>SUM(K6:L6)</f>
        <v>220</v>
      </c>
      <c r="N6" s="27">
        <f>J6+M6</f>
        <v>1638</v>
      </c>
      <c r="O6" s="22">
        <v>114</v>
      </c>
      <c r="P6" s="23">
        <f>D6</f>
        <v>58</v>
      </c>
      <c r="Q6" s="24">
        <f>SUM(O6:P6)</f>
        <v>172</v>
      </c>
      <c r="R6" s="54">
        <f>N6+Q6</f>
        <v>1810</v>
      </c>
      <c r="S6" s="57">
        <f t="shared" si="0"/>
        <v>1288</v>
      </c>
      <c r="T6" s="56">
        <f t="shared" si="1"/>
        <v>143.11111111111111</v>
      </c>
    </row>
    <row r="7" spans="1:20" ht="12.75">
      <c r="A7" s="19">
        <v>4</v>
      </c>
      <c r="B7" s="20" t="s">
        <v>197</v>
      </c>
      <c r="C7" s="20">
        <v>165</v>
      </c>
      <c r="D7" s="21">
        <v>31</v>
      </c>
      <c r="E7" s="28" t="s">
        <v>260</v>
      </c>
      <c r="F7" s="28">
        <v>1228</v>
      </c>
      <c r="G7" s="22">
        <v>184</v>
      </c>
      <c r="H7" s="23">
        <f>D7</f>
        <v>31</v>
      </c>
      <c r="I7" s="51">
        <f>SUM(G7:H7)</f>
        <v>215</v>
      </c>
      <c r="J7" s="24">
        <f>F7+I7</f>
        <v>1443</v>
      </c>
      <c r="K7" s="22">
        <v>130</v>
      </c>
      <c r="L7" s="23">
        <f>D7</f>
        <v>31</v>
      </c>
      <c r="M7" s="24">
        <f>SUM(K7:L7)</f>
        <v>161</v>
      </c>
      <c r="N7" s="27">
        <f>J7+M7</f>
        <v>1604</v>
      </c>
      <c r="O7" s="22">
        <v>170</v>
      </c>
      <c r="P7" s="23">
        <f>D7</f>
        <v>31</v>
      </c>
      <c r="Q7" s="24">
        <f>SUM(O7:P7)</f>
        <v>201</v>
      </c>
      <c r="R7" s="54">
        <f>N7+Q7</f>
        <v>1805</v>
      </c>
      <c r="S7" s="57">
        <f t="shared" si="0"/>
        <v>1526</v>
      </c>
      <c r="T7" s="56">
        <f t="shared" si="1"/>
        <v>169.55555555555554</v>
      </c>
    </row>
    <row r="8" spans="1:21" ht="12.75">
      <c r="A8" s="19">
        <v>5</v>
      </c>
      <c r="B8" s="20" t="s">
        <v>186</v>
      </c>
      <c r="C8" s="20">
        <v>148</v>
      </c>
      <c r="D8" s="21">
        <v>46</v>
      </c>
      <c r="E8" s="28" t="s">
        <v>262</v>
      </c>
      <c r="F8" s="28">
        <v>1202</v>
      </c>
      <c r="G8" s="22">
        <v>166</v>
      </c>
      <c r="H8" s="23">
        <f>D8</f>
        <v>46</v>
      </c>
      <c r="I8" s="51">
        <f>SUM(G8:H8)</f>
        <v>212</v>
      </c>
      <c r="J8" s="24">
        <f>F8+I8</f>
        <v>1414</v>
      </c>
      <c r="K8" s="22">
        <v>119</v>
      </c>
      <c r="L8" s="23">
        <f>D8</f>
        <v>46</v>
      </c>
      <c r="M8" s="24">
        <f>SUM(K8:L8)</f>
        <v>165</v>
      </c>
      <c r="N8" s="27">
        <f>J8+M8</f>
        <v>1579</v>
      </c>
      <c r="O8" s="22">
        <v>157</v>
      </c>
      <c r="P8" s="23">
        <f>D8</f>
        <v>46</v>
      </c>
      <c r="Q8" s="24">
        <f>SUM(O8:P8)</f>
        <v>203</v>
      </c>
      <c r="R8" s="54">
        <f>N8+Q8</f>
        <v>1782</v>
      </c>
      <c r="S8" s="57">
        <f t="shared" si="0"/>
        <v>1368</v>
      </c>
      <c r="T8" s="56">
        <f t="shared" si="1"/>
        <v>152</v>
      </c>
      <c r="U8" s="15">
        <v>19</v>
      </c>
    </row>
    <row r="9" spans="1:21" ht="12.75">
      <c r="A9" s="19">
        <v>6</v>
      </c>
      <c r="B9" s="20" t="s">
        <v>175</v>
      </c>
      <c r="C9" s="20">
        <v>118</v>
      </c>
      <c r="D9" s="21">
        <v>73</v>
      </c>
      <c r="E9" s="28" t="s">
        <v>263</v>
      </c>
      <c r="F9" s="28">
        <v>1196</v>
      </c>
      <c r="G9" s="22">
        <v>125</v>
      </c>
      <c r="H9" s="23">
        <f>D9</f>
        <v>73</v>
      </c>
      <c r="I9" s="51">
        <f>SUM(G9:H9)</f>
        <v>198</v>
      </c>
      <c r="J9" s="24">
        <f>F9+I9</f>
        <v>1394</v>
      </c>
      <c r="K9" s="22">
        <v>107</v>
      </c>
      <c r="L9" s="23">
        <f>D9</f>
        <v>73</v>
      </c>
      <c r="M9" s="24">
        <f>SUM(K9:L9)</f>
        <v>180</v>
      </c>
      <c r="N9" s="27">
        <f>J9+M9</f>
        <v>1574</v>
      </c>
      <c r="O9" s="22">
        <v>106</v>
      </c>
      <c r="P9" s="23">
        <f>D9</f>
        <v>73</v>
      </c>
      <c r="Q9" s="24">
        <f>SUM(O9:P9)</f>
        <v>179</v>
      </c>
      <c r="R9" s="54">
        <f>N9+Q9</f>
        <v>1753</v>
      </c>
      <c r="S9" s="57">
        <f t="shared" si="0"/>
        <v>1096</v>
      </c>
      <c r="T9" s="56">
        <f t="shared" si="1"/>
        <v>121.77777777777777</v>
      </c>
      <c r="U9" s="15">
        <v>17</v>
      </c>
    </row>
    <row r="10" spans="1:21" ht="12.75">
      <c r="A10" s="19">
        <v>7</v>
      </c>
      <c r="B10" s="20" t="s">
        <v>181</v>
      </c>
      <c r="C10" s="20">
        <v>139</v>
      </c>
      <c r="D10" s="21">
        <v>54</v>
      </c>
      <c r="E10" s="28" t="s">
        <v>265</v>
      </c>
      <c r="F10" s="28">
        <v>1160</v>
      </c>
      <c r="G10" s="22">
        <v>152</v>
      </c>
      <c r="H10" s="23">
        <f>D10</f>
        <v>54</v>
      </c>
      <c r="I10" s="51">
        <f>SUM(G10:H10)</f>
        <v>206</v>
      </c>
      <c r="J10" s="24">
        <f>F10+I10</f>
        <v>1366</v>
      </c>
      <c r="K10" s="22">
        <v>111</v>
      </c>
      <c r="L10" s="23">
        <f>D10</f>
        <v>54</v>
      </c>
      <c r="M10" s="24">
        <f>SUM(K10:L10)</f>
        <v>165</v>
      </c>
      <c r="N10" s="27">
        <f>J10+M10</f>
        <v>1531</v>
      </c>
      <c r="O10" s="22">
        <v>157</v>
      </c>
      <c r="P10" s="23">
        <f>D10</f>
        <v>54</v>
      </c>
      <c r="Q10" s="24">
        <f>SUM(O10:P10)</f>
        <v>211</v>
      </c>
      <c r="R10" s="54">
        <f>N10+Q10</f>
        <v>1742</v>
      </c>
      <c r="S10" s="57">
        <f t="shared" si="0"/>
        <v>1256</v>
      </c>
      <c r="T10" s="56">
        <f t="shared" si="1"/>
        <v>139.55555555555554</v>
      </c>
      <c r="U10" s="15">
        <v>15</v>
      </c>
    </row>
    <row r="11" spans="1:21" ht="12.75">
      <c r="A11" s="19">
        <v>8</v>
      </c>
      <c r="B11" s="20" t="s">
        <v>191</v>
      </c>
      <c r="C11" s="20">
        <v>149</v>
      </c>
      <c r="D11" s="21">
        <v>45</v>
      </c>
      <c r="E11" s="28" t="s">
        <v>266</v>
      </c>
      <c r="F11" s="28">
        <v>1131</v>
      </c>
      <c r="G11" s="22">
        <v>174</v>
      </c>
      <c r="H11" s="23">
        <f>D11</f>
        <v>45</v>
      </c>
      <c r="I11" s="51">
        <f>SUM(G11:H11)</f>
        <v>219</v>
      </c>
      <c r="J11" s="24">
        <f>F11+I11</f>
        <v>1350</v>
      </c>
      <c r="K11" s="22">
        <v>137</v>
      </c>
      <c r="L11" s="23">
        <f>D11</f>
        <v>45</v>
      </c>
      <c r="M11" s="24">
        <f>SUM(K11:L11)</f>
        <v>182</v>
      </c>
      <c r="N11" s="27">
        <f>J11+M11</f>
        <v>1532</v>
      </c>
      <c r="O11" s="22">
        <v>160</v>
      </c>
      <c r="P11" s="23">
        <f>D11</f>
        <v>45</v>
      </c>
      <c r="Q11" s="24">
        <f>SUM(O11:P11)</f>
        <v>205</v>
      </c>
      <c r="R11" s="54">
        <f>N11+Q11</f>
        <v>1737</v>
      </c>
      <c r="S11" s="57">
        <f t="shared" si="0"/>
        <v>1332</v>
      </c>
      <c r="T11" s="56">
        <f t="shared" si="1"/>
        <v>148</v>
      </c>
      <c r="U11" s="15">
        <v>13</v>
      </c>
    </row>
    <row r="12" spans="1:21" ht="12.75">
      <c r="A12" s="19">
        <v>9</v>
      </c>
      <c r="B12" s="20" t="s">
        <v>214</v>
      </c>
      <c r="C12" s="20">
        <v>133</v>
      </c>
      <c r="D12" s="21">
        <v>60</v>
      </c>
      <c r="E12" s="28" t="s">
        <v>264</v>
      </c>
      <c r="F12" s="28">
        <v>1169</v>
      </c>
      <c r="G12" s="22">
        <v>102</v>
      </c>
      <c r="H12" s="23">
        <f>D12</f>
        <v>60</v>
      </c>
      <c r="I12" s="51">
        <f>SUM(G12:H12)</f>
        <v>162</v>
      </c>
      <c r="J12" s="24">
        <f>F12+I12</f>
        <v>1331</v>
      </c>
      <c r="K12" s="22">
        <v>138</v>
      </c>
      <c r="L12" s="23">
        <f>D12</f>
        <v>60</v>
      </c>
      <c r="M12" s="24">
        <f>SUM(K12:L12)</f>
        <v>198</v>
      </c>
      <c r="N12" s="27">
        <f>J12+M12</f>
        <v>1529</v>
      </c>
      <c r="O12" s="22">
        <v>101</v>
      </c>
      <c r="P12" s="23">
        <f>D12</f>
        <v>60</v>
      </c>
      <c r="Q12" s="24">
        <f>SUM(O12:P12)</f>
        <v>161</v>
      </c>
      <c r="R12" s="54">
        <f>N12+Q12</f>
        <v>1690</v>
      </c>
      <c r="S12" s="57">
        <f t="shared" si="0"/>
        <v>1150</v>
      </c>
      <c r="T12" s="56">
        <f t="shared" si="1"/>
        <v>127.77777777777777</v>
      </c>
      <c r="U12" s="15">
        <v>11</v>
      </c>
    </row>
  </sheetData>
  <sheetProtection/>
  <mergeCells count="3">
    <mergeCell ref="A1:B1"/>
    <mergeCell ref="G1:AA1"/>
    <mergeCell ref="AB1:AE1"/>
  </mergeCells>
  <printOptions/>
  <pageMargins left="0.75" right="0.75" top="1" bottom="1" header="0.5" footer="0.5"/>
  <pageSetup horizontalDpi="300" verticalDpi="3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</dc:creator>
  <cp:keywords/>
  <dc:description/>
  <cp:lastModifiedBy>HP</cp:lastModifiedBy>
  <cp:lastPrinted>2023-11-26T22:06:34Z</cp:lastPrinted>
  <dcterms:created xsi:type="dcterms:W3CDTF">2010-09-08T14:50:21Z</dcterms:created>
  <dcterms:modified xsi:type="dcterms:W3CDTF">2023-11-26T23:05:43Z</dcterms:modified>
  <cp:category/>
  <cp:version/>
  <cp:contentType/>
  <cp:contentStatus/>
</cp:coreProperties>
</file>