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<sst xmlns="http://schemas.openxmlformats.org/spreadsheetml/2006/main" count="684" uniqueCount="310">
  <si>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</si>
  <si>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</si>
  <si>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</si>
  <si>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</si>
  <si>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</si>
  <si>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</si>
  <si>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</si>
  <si>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</si>
  <si>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</si>
  <si>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</si>
  <si>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</si>
  <si>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</si>
  <si>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</si>
  <si>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</si>
  <si>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</si>
  <si>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</si>
  <si>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</si>
  <si>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</si>
  <si>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</si>
  <si>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</si>
  <si>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</si>
  <si>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</si>
  <si>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</si>
  <si>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</si>
  <si>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</si>
  <si>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</si>
  <si>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</si>
  <si>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</si>
  <si>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</si>
  <si>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</si>
  <si>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</si>
  <si>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</si>
  <si>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</si>
  <si>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</si>
  <si>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</si>
  <si>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</si>
  <si>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</si>
  <si>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</si>
  <si>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</si>
  <si>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</si>
  <si>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</si>
  <si>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</si>
  <si>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</si>
  <si>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</si>
  <si>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</si>
  <si>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</si>
  <si>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U15 Junior Gold</t>
  </si>
  <si>
    <t>U18 Boys Junior Gold</t>
  </si>
  <si>
    <t>U18 Junior Gold Girls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</si>
  <si>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</si>
  <si>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</si>
  <si>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</si>
  <si>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</si>
  <si>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</si>
  <si>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</si>
  <si>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</si>
  <si>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</si>
  <si>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</si>
  <si>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</si>
  <si>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</si>
  <si>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</si>
  <si>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</si>
  <si>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</si>
  <si>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Sun Prairie, WI</t>
  </si>
  <si>
    <t>Sheboygan, WI</t>
  </si>
  <si>
    <t>Racine, WI</t>
  </si>
  <si>
    <t>Lake Geneva, WI</t>
  </si>
  <si>
    <t>Campbellsport, WI</t>
  </si>
  <si>
    <t>Madison, WI</t>
  </si>
  <si>
    <t>Wittenberg, WI</t>
  </si>
  <si>
    <t>Kenosha, WI</t>
  </si>
  <si>
    <t>Griffith, IN</t>
  </si>
  <si>
    <t>Portage, WI</t>
  </si>
  <si>
    <t>Omro, WI</t>
  </si>
  <si>
    <t>Marshfield, WI</t>
  </si>
  <si>
    <t>Elkhart Lake, WI</t>
  </si>
  <si>
    <t>Brandon, WI</t>
  </si>
  <si>
    <t>Green Bay, WI</t>
  </si>
  <si>
    <t>Brown Deer, WI</t>
  </si>
  <si>
    <t>Fond du Lac, WI</t>
  </si>
  <si>
    <t>West Bend, WI</t>
  </si>
  <si>
    <t>Waunakee, WI</t>
  </si>
  <si>
    <t>Wauwatosa, WI</t>
  </si>
  <si>
    <t>Waupaca, WI</t>
  </si>
  <si>
    <t>North Fond du Lac, WI</t>
  </si>
  <si>
    <t>Iola, WI</t>
  </si>
  <si>
    <t>Muskego, WI</t>
  </si>
  <si>
    <t>Appleton, WI</t>
  </si>
  <si>
    <t>Neenah, WI</t>
  </si>
  <si>
    <t>Vernon Hills, IL</t>
  </si>
  <si>
    <t>Eau Claire, WI</t>
  </si>
  <si>
    <t>Mukwonago, WI</t>
  </si>
  <si>
    <t>Kaukauna, WI</t>
  </si>
  <si>
    <t>Burlington, WI</t>
  </si>
  <si>
    <t>Oak Creek, WI</t>
  </si>
  <si>
    <t>Dubuque, IA</t>
  </si>
  <si>
    <t>Watertown, WI</t>
  </si>
  <si>
    <t>Greenfield, WI</t>
  </si>
  <si>
    <t>Bill Hunsicker</t>
  </si>
  <si>
    <t>Travis Tock</t>
  </si>
  <si>
    <t>Jordan Phillips</t>
  </si>
  <si>
    <t>Matt Nowack</t>
  </si>
  <si>
    <t>Carson Schrauth</t>
  </si>
  <si>
    <t>Landon Kelling</t>
  </si>
  <si>
    <t>Dalton Zeman</t>
  </si>
  <si>
    <t>Spencer Lange</t>
  </si>
  <si>
    <t>Ben Mikolajczak</t>
  </si>
  <si>
    <t>Kyler Zeman</t>
  </si>
  <si>
    <t>Derek Hayes</t>
  </si>
  <si>
    <t>Eddie Olszewski</t>
  </si>
  <si>
    <t>Aiden Scott</t>
  </si>
  <si>
    <t>Hunter Adams</t>
  </si>
  <si>
    <t>Abrahm Fosdick</t>
  </si>
  <si>
    <t>Topher Cieszynski</t>
  </si>
  <si>
    <t>Devin McKiski</t>
  </si>
  <si>
    <t>Levi Gabrielse</t>
  </si>
  <si>
    <t>Levi Redmann</t>
  </si>
  <si>
    <t>Austin Boex</t>
  </si>
  <si>
    <t>Aubin Williams</t>
  </si>
  <si>
    <t>Wyatt Walker</t>
  </si>
  <si>
    <t>Carter Wescott</t>
  </si>
  <si>
    <t>Franklin Deaner-Rogers</t>
  </si>
  <si>
    <t>Jaysen Spanbauer</t>
  </si>
  <si>
    <t>Zach Zoromski</t>
  </si>
  <si>
    <t>Kris Micheau</t>
  </si>
  <si>
    <t>Kyle Muth</t>
  </si>
  <si>
    <t>Brady Metzner</t>
  </si>
  <si>
    <t>Braden Mallasch</t>
  </si>
  <si>
    <t>Rylee Schwartz</t>
  </si>
  <si>
    <t>Robert Vater</t>
  </si>
  <si>
    <t>Rory Clark</t>
  </si>
  <si>
    <t>Ian Kloss</t>
  </si>
  <si>
    <t>Jayden Kenney</t>
  </si>
  <si>
    <t>Luke Winter</t>
  </si>
  <si>
    <t>Zachery Shoemaker</t>
  </si>
  <si>
    <t>Trae Henrichsmeyer</t>
  </si>
  <si>
    <t>Zach Olson</t>
  </si>
  <si>
    <t>Nolan Valerine</t>
  </si>
  <si>
    <t>Colby Hietpas</t>
  </si>
  <si>
    <t>Joseph Leonard</t>
  </si>
  <si>
    <t>Lucas Will</t>
  </si>
  <si>
    <t>Logan Koch</t>
  </si>
  <si>
    <t>Craig Wroblewski</t>
  </si>
  <si>
    <t>Hayden Hirsch</t>
  </si>
  <si>
    <t>Caleb Parent</t>
  </si>
  <si>
    <t>Isaiah Armstrong</t>
  </si>
  <si>
    <t>Janesville, WI</t>
  </si>
  <si>
    <t>Rockton, IL</t>
  </si>
  <si>
    <t>Birnamwood, WI</t>
  </si>
  <si>
    <t>Merrill, WI</t>
  </si>
  <si>
    <t>Rothschild, WI</t>
  </si>
  <si>
    <t>Odgensburg, WI</t>
  </si>
  <si>
    <t>Hartford, WI</t>
  </si>
  <si>
    <t>LaCrosse, WI</t>
  </si>
  <si>
    <t>Brillion, WI</t>
  </si>
  <si>
    <t>Crest Hill, IL</t>
  </si>
  <si>
    <t>Lindenhurst, IL</t>
  </si>
  <si>
    <t>Villa Park, IL</t>
  </si>
  <si>
    <t>Mia Losee</t>
  </si>
  <si>
    <t>Cassidy Davenport</t>
  </si>
  <si>
    <t>Madison Davenport</t>
  </si>
  <si>
    <t>Holly Orgeman</t>
  </si>
  <si>
    <t>Paige Plautz</t>
  </si>
  <si>
    <t>McKenzie Mattice</t>
  </si>
  <si>
    <t>Angela Steinke</t>
  </si>
  <si>
    <t>Piper Plautz</t>
  </si>
  <si>
    <t>Brystal Beyer</t>
  </si>
  <si>
    <t>Natalie Hirsch</t>
  </si>
  <si>
    <t>Anna Callan</t>
  </si>
  <si>
    <t>Aubrey Jacak</t>
  </si>
  <si>
    <t>Ashley Bowe</t>
  </si>
  <si>
    <t>Morgan LiCausi</t>
  </si>
  <si>
    <t>Kate Winter</t>
  </si>
  <si>
    <t>Ava Lewis</t>
  </si>
  <si>
    <t>Jacquelyn Porro</t>
  </si>
  <si>
    <t>Hannah Zubke</t>
  </si>
  <si>
    <t>Abbigail Oldenhoff</t>
  </si>
  <si>
    <t>Savana Larsen</t>
  </si>
  <si>
    <t>Gilberts, IL</t>
  </si>
  <si>
    <t>Volo, IL</t>
  </si>
  <si>
    <t>Oshkosh, WI</t>
  </si>
  <si>
    <t>Cudahy, WI</t>
  </si>
  <si>
    <t>Wautoma, WI</t>
  </si>
  <si>
    <t>Manawa, WI</t>
  </si>
  <si>
    <t>Stevens Point, WI</t>
  </si>
  <si>
    <t>New London, WI</t>
  </si>
  <si>
    <t>Marvin Gerth</t>
  </si>
  <si>
    <t>Ryan Leam</t>
  </si>
  <si>
    <t>Xavier Martinez</t>
  </si>
  <si>
    <t>Chace Rick</t>
  </si>
  <si>
    <t>Allissa Gerth</t>
  </si>
  <si>
    <t>Jacqueline Knowles</t>
  </si>
  <si>
    <t>Braelyn Boss</t>
  </si>
  <si>
    <t>Isaiah Cornell</t>
  </si>
  <si>
    <t>Brayden Champion</t>
  </si>
  <si>
    <t>Kylie Sullivan</t>
  </si>
  <si>
    <t>Calleigh Beyer</t>
  </si>
  <si>
    <t>McKenzie Larsen</t>
  </si>
  <si>
    <t>Riley Champion</t>
  </si>
  <si>
    <t>Nathaniel Robles</t>
  </si>
  <si>
    <t>Danielle Tank</t>
  </si>
  <si>
    <t>Riley Bogard</t>
  </si>
  <si>
    <t>Caleb Zoromski</t>
  </si>
  <si>
    <t>Josiah Claussen</t>
  </si>
  <si>
    <t>Abigail Lawson</t>
  </si>
  <si>
    <t>Carson Kenney</t>
  </si>
  <si>
    <t>Henry Vater</t>
  </si>
  <si>
    <t>Connor Kuehn</t>
  </si>
  <si>
    <t>Maximum Martinez</t>
  </si>
  <si>
    <t>6th</t>
  </si>
  <si>
    <t>7th</t>
  </si>
  <si>
    <t>8th</t>
  </si>
  <si>
    <t>10th</t>
  </si>
  <si>
    <t>11th</t>
  </si>
  <si>
    <t>12th</t>
  </si>
  <si>
    <t>13th</t>
  </si>
  <si>
    <t>14th</t>
  </si>
  <si>
    <t>15th</t>
  </si>
  <si>
    <t>AMF West Lanes</t>
  </si>
  <si>
    <t>Sunday August 6, 2023</t>
  </si>
  <si>
    <t>Brent Schilling</t>
  </si>
  <si>
    <t>Alexis Vandekolk</t>
  </si>
  <si>
    <t>Beaver Dam, WI</t>
  </si>
  <si>
    <t>Rylee Tesch</t>
  </si>
  <si>
    <t>Jeffrey Retzlaff</t>
  </si>
  <si>
    <t>Myles Casey</t>
  </si>
  <si>
    <t>RaeAnne Kalsto</t>
  </si>
  <si>
    <t>Donovan Shira</t>
  </si>
  <si>
    <t>Germantown, WI</t>
  </si>
  <si>
    <t>Kaiden Storck</t>
  </si>
  <si>
    <t>Dousman, WI</t>
  </si>
  <si>
    <t>Kelly Whipple</t>
  </si>
  <si>
    <t>Zoey Darwin</t>
  </si>
  <si>
    <t>Monona, WI</t>
  </si>
  <si>
    <t>Andrew Glosemeyer</t>
  </si>
  <si>
    <t>Eagle, WI</t>
  </si>
  <si>
    <t>Brady Lessner</t>
  </si>
  <si>
    <t>Molly Lessner</t>
  </si>
  <si>
    <t>Ashlin Teves</t>
  </si>
  <si>
    <t>16th</t>
  </si>
  <si>
    <t>Robert Tock</t>
  </si>
  <si>
    <t>Marshall Olson</t>
  </si>
  <si>
    <t>Waukesha, WI</t>
  </si>
  <si>
    <t>Gavin Suprenand</t>
  </si>
  <si>
    <t>Zach Maldonado</t>
  </si>
  <si>
    <t>Clinton, WI</t>
  </si>
  <si>
    <t>Christopher Bird</t>
  </si>
  <si>
    <t>Payton Davis</t>
  </si>
  <si>
    <t>Menomonee Falls, WI</t>
  </si>
  <si>
    <t>Braden Schuld</t>
  </si>
  <si>
    <t>Machesney Park, IL</t>
  </si>
  <si>
    <t>Gabe Staude</t>
  </si>
  <si>
    <t>Fort Atkinson, WI</t>
  </si>
  <si>
    <t>Savanah Rodriguez</t>
  </si>
  <si>
    <t>Winthrop Harbor, IL</t>
  </si>
  <si>
    <t>Ashley Kozel</t>
  </si>
  <si>
    <t>Elkhorn, WI</t>
  </si>
  <si>
    <t>7A</t>
  </si>
  <si>
    <t>5A</t>
  </si>
  <si>
    <t>5B</t>
  </si>
  <si>
    <t>6C</t>
  </si>
  <si>
    <t>6D</t>
  </si>
  <si>
    <t>7B</t>
  </si>
  <si>
    <t>8C</t>
  </si>
  <si>
    <t>8D</t>
  </si>
  <si>
    <t>9A</t>
  </si>
  <si>
    <t>9B</t>
  </si>
  <si>
    <t>10C</t>
  </si>
  <si>
    <t>10D</t>
  </si>
  <si>
    <t>11A</t>
  </si>
  <si>
    <t>11B</t>
  </si>
  <si>
    <t>12C</t>
  </si>
  <si>
    <t>12D</t>
  </si>
  <si>
    <t>13A</t>
  </si>
  <si>
    <t>13B</t>
  </si>
  <si>
    <t>14C</t>
  </si>
  <si>
    <t>14D</t>
  </si>
  <si>
    <t>15A</t>
  </si>
  <si>
    <t>15B</t>
  </si>
  <si>
    <t>16C</t>
  </si>
  <si>
    <t>Lane Pattern: Dead Man's Curve (43 Feet)</t>
  </si>
  <si>
    <t>Lawson Sperbeck</t>
  </si>
  <si>
    <t>35A</t>
  </si>
  <si>
    <t>35B</t>
  </si>
  <si>
    <t>36C</t>
  </si>
  <si>
    <t>37A</t>
  </si>
  <si>
    <t>37B</t>
  </si>
  <si>
    <t>38C</t>
  </si>
  <si>
    <t>36D</t>
  </si>
  <si>
    <t>38D</t>
  </si>
  <si>
    <t>16D</t>
  </si>
  <si>
    <t>Lanes: 35 - 36</t>
  </si>
  <si>
    <t>Lanes - 39 - 40</t>
  </si>
  <si>
    <t>Lanes - 37 - 38</t>
  </si>
  <si>
    <t>Lanes: 13 - 14</t>
  </si>
  <si>
    <t>Lanes 7 - 8</t>
  </si>
  <si>
    <t>Lanes: 11 - 12</t>
  </si>
  <si>
    <t>#8</t>
  </si>
  <si>
    <t>#5</t>
  </si>
  <si>
    <t>#6</t>
  </si>
  <si>
    <t>#7</t>
  </si>
  <si>
    <t>Lanes: 9- 10</t>
  </si>
  <si>
    <t>Lanes; 15 - 16</t>
  </si>
  <si>
    <t>Lanes: 5 - 6</t>
  </si>
  <si>
    <t>Lanes 7- 8</t>
  </si>
  <si>
    <t>Lanes: 9 - 10</t>
  </si>
  <si>
    <t>Villa, IL</t>
  </si>
  <si>
    <t>Ogdensburg, WI</t>
  </si>
  <si>
    <t>Union Grove, WI</t>
  </si>
  <si>
    <t>JBST 50th Tournament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</si>
</sst>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2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tabSelected="1" zoomScalePageLayoutView="0" workbookViewId="0" topLeftCell="A44">
      <selection activeCell="J64" sqref="J64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2"/>
      <c r="C1" s="88" t="s">
        <v>31</v>
      </c>
      <c r="D1" s="89"/>
      <c r="E1" s="89"/>
      <c r="F1" s="89"/>
      <c r="G1" s="66"/>
      <c r="H1" s="66"/>
      <c r="I1" s="63"/>
      <c r="J1" s="60"/>
    </row>
    <row r="2" spans="2:8" ht="13.5">
      <c r="B2" s="67"/>
      <c r="C2" s="67"/>
      <c r="D2" s="67"/>
      <c r="E2" s="67"/>
      <c r="F2" s="67"/>
      <c r="G2" s="67"/>
      <c r="H2" s="67"/>
    </row>
    <row r="3" spans="2:10" s="39" customFormat="1" ht="15.75">
      <c r="B3" s="64"/>
      <c r="C3" s="90" t="s">
        <v>218</v>
      </c>
      <c r="D3" s="91"/>
      <c r="E3" s="91"/>
      <c r="F3" s="91"/>
      <c r="G3" s="61"/>
      <c r="H3" s="61"/>
      <c r="I3" s="43"/>
      <c r="J3" s="61"/>
    </row>
    <row r="4" spans="2:10" s="39" customFormat="1" ht="15.75">
      <c r="B4" s="64"/>
      <c r="C4" s="90" t="s">
        <v>219</v>
      </c>
      <c r="D4" s="91"/>
      <c r="E4" s="91"/>
      <c r="F4" s="91"/>
      <c r="G4" s="61"/>
      <c r="H4" s="61"/>
      <c r="I4" s="43"/>
      <c r="J4" s="61"/>
    </row>
    <row r="5" spans="2:10" s="39" customFormat="1" ht="15.75">
      <c r="B5" s="64"/>
      <c r="C5" s="90" t="s">
        <v>280</v>
      </c>
      <c r="D5" s="91"/>
      <c r="E5" s="91"/>
      <c r="F5" s="91"/>
      <c r="G5" s="61"/>
      <c r="H5" s="61"/>
      <c r="I5" s="43"/>
      <c r="J5" s="61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8" t="s">
        <v>59</v>
      </c>
      <c r="D8" s="92" t="s">
        <v>60</v>
      </c>
      <c r="E8" s="92"/>
      <c r="F8" s="68" t="s">
        <v>61</v>
      </c>
      <c r="G8" s="75" t="s">
        <v>62</v>
      </c>
      <c r="H8" s="39"/>
    </row>
    <row r="9" spans="3:7" ht="15.75">
      <c r="C9" s="69" t="s">
        <v>33</v>
      </c>
      <c r="D9" s="81" t="s">
        <v>135</v>
      </c>
      <c r="E9" s="81"/>
      <c r="F9" s="70" t="s">
        <v>90</v>
      </c>
      <c r="G9" s="71">
        <v>750</v>
      </c>
    </row>
    <row r="10" spans="3:7" ht="15.75">
      <c r="C10" s="69" t="s">
        <v>34</v>
      </c>
      <c r="D10" s="81" t="s">
        <v>243</v>
      </c>
      <c r="E10" s="81"/>
      <c r="F10" s="70" t="s">
        <v>79</v>
      </c>
      <c r="G10" s="71">
        <v>375</v>
      </c>
    </row>
    <row r="11" spans="3:7" ht="15.75">
      <c r="C11" s="69" t="s">
        <v>35</v>
      </c>
      <c r="D11" s="81" t="s">
        <v>127</v>
      </c>
      <c r="E11" s="81"/>
      <c r="F11" s="70" t="s">
        <v>83</v>
      </c>
      <c r="G11" s="71">
        <v>200</v>
      </c>
    </row>
    <row r="12" spans="3:7" ht="15.75">
      <c r="C12" s="69" t="s">
        <v>35</v>
      </c>
      <c r="D12" s="81" t="s">
        <v>123</v>
      </c>
      <c r="E12" s="81"/>
      <c r="F12" s="70" t="s">
        <v>80</v>
      </c>
      <c r="G12" s="71">
        <v>200</v>
      </c>
    </row>
    <row r="13" spans="3:7" ht="15.75">
      <c r="C13" s="69" t="s">
        <v>42</v>
      </c>
      <c r="D13" s="81" t="s">
        <v>130</v>
      </c>
      <c r="E13" s="81"/>
      <c r="F13" s="70" t="s">
        <v>86</v>
      </c>
      <c r="G13" s="71">
        <v>150</v>
      </c>
    </row>
    <row r="14" spans="3:7" ht="15.75">
      <c r="C14" s="69" t="s">
        <v>42</v>
      </c>
      <c r="D14" s="81" t="s">
        <v>110</v>
      </c>
      <c r="E14" s="81"/>
      <c r="F14" s="70" t="s">
        <v>72</v>
      </c>
      <c r="G14" s="71">
        <v>150</v>
      </c>
    </row>
    <row r="15" spans="3:7" ht="15.75">
      <c r="C15" s="69" t="s">
        <v>42</v>
      </c>
      <c r="D15" s="81" t="s">
        <v>133</v>
      </c>
      <c r="E15" s="81"/>
      <c r="F15" s="70" t="s">
        <v>87</v>
      </c>
      <c r="G15" s="71">
        <v>150</v>
      </c>
    </row>
    <row r="16" spans="3:7" ht="15.75">
      <c r="C16" s="69" t="s">
        <v>42</v>
      </c>
      <c r="D16" s="81" t="s">
        <v>118</v>
      </c>
      <c r="E16" s="81"/>
      <c r="F16" s="70" t="s">
        <v>78</v>
      </c>
      <c r="G16" s="71">
        <v>150</v>
      </c>
    </row>
    <row r="17" spans="3:7" ht="15.75">
      <c r="C17" s="69" t="s">
        <v>43</v>
      </c>
      <c r="D17" s="81" t="s">
        <v>122</v>
      </c>
      <c r="E17" s="81"/>
      <c r="F17" s="70" t="s">
        <v>79</v>
      </c>
      <c r="G17" s="71">
        <v>90</v>
      </c>
    </row>
    <row r="18" spans="3:7" ht="15.75">
      <c r="C18" s="69" t="s">
        <v>212</v>
      </c>
      <c r="D18" s="81" t="s">
        <v>249</v>
      </c>
      <c r="E18" s="81"/>
      <c r="F18" s="70" t="s">
        <v>250</v>
      </c>
      <c r="G18" s="71">
        <v>85</v>
      </c>
    </row>
    <row r="19" spans="3:7" ht="15.75">
      <c r="C19" s="69" t="s">
        <v>213</v>
      </c>
      <c r="D19" s="81" t="s">
        <v>134</v>
      </c>
      <c r="E19" s="81"/>
      <c r="F19" s="70" t="s">
        <v>89</v>
      </c>
      <c r="G19" s="71">
        <v>80</v>
      </c>
    </row>
    <row r="20" spans="3:7" ht="15.75">
      <c r="C20" s="69" t="s">
        <v>214</v>
      </c>
      <c r="D20" s="81" t="s">
        <v>206</v>
      </c>
      <c r="E20" s="81"/>
      <c r="F20" s="70" t="s">
        <v>85</v>
      </c>
      <c r="G20" s="71">
        <v>75</v>
      </c>
    </row>
    <row r="21" spans="3:7" ht="15.75">
      <c r="C21" s="69" t="s">
        <v>215</v>
      </c>
      <c r="D21" s="81" t="s">
        <v>120</v>
      </c>
      <c r="E21" s="81"/>
      <c r="F21" s="70" t="s">
        <v>77</v>
      </c>
      <c r="G21" s="71">
        <v>70</v>
      </c>
    </row>
    <row r="22" spans="3:7" ht="15.75">
      <c r="C22" s="69" t="s">
        <v>216</v>
      </c>
      <c r="D22" s="81" t="s">
        <v>128</v>
      </c>
      <c r="E22" s="81"/>
      <c r="F22" s="70" t="s">
        <v>84</v>
      </c>
      <c r="G22" s="71">
        <v>65</v>
      </c>
    </row>
    <row r="23" spans="3:7" ht="15.75">
      <c r="C23" s="69" t="s">
        <v>217</v>
      </c>
      <c r="D23" s="81" t="s">
        <v>145</v>
      </c>
      <c r="E23" s="81"/>
      <c r="F23" s="70" t="s">
        <v>97</v>
      </c>
      <c r="G23" s="71">
        <v>60</v>
      </c>
    </row>
    <row r="24" spans="3:7" ht="15.75">
      <c r="C24" s="69" t="s">
        <v>239</v>
      </c>
      <c r="D24" s="81" t="s">
        <v>136</v>
      </c>
      <c r="E24" s="81"/>
      <c r="F24" s="70" t="s">
        <v>88</v>
      </c>
      <c r="G24" s="71">
        <v>55</v>
      </c>
    </row>
    <row r="25" spans="3:7" ht="13.5">
      <c r="C25" s="72"/>
      <c r="D25" s="72"/>
      <c r="E25" s="72"/>
      <c r="F25" s="72"/>
      <c r="G25" s="72"/>
    </row>
    <row r="26" spans="3:7" ht="15.75">
      <c r="C26" s="73" t="s">
        <v>36</v>
      </c>
      <c r="D26" s="72"/>
      <c r="E26" s="72"/>
      <c r="F26" s="72"/>
      <c r="G26" s="74">
        <f>SUM(G9:G24)</f>
        <v>2705</v>
      </c>
    </row>
    <row r="28" spans="2:7" ht="16.5">
      <c r="B28" s="38" t="s">
        <v>37</v>
      </c>
      <c r="C28" s="39"/>
      <c r="D28" s="39"/>
      <c r="E28" s="39"/>
      <c r="F28" s="39"/>
      <c r="G28" s="40"/>
    </row>
    <row r="29" spans="2:7" ht="16.5">
      <c r="B29" s="38"/>
      <c r="C29" s="68" t="s">
        <v>59</v>
      </c>
      <c r="D29" s="92" t="s">
        <v>60</v>
      </c>
      <c r="E29" s="92"/>
      <c r="F29" s="68" t="s">
        <v>61</v>
      </c>
      <c r="G29" s="75" t="s">
        <v>62</v>
      </c>
    </row>
    <row r="30" spans="3:7" ht="15.75">
      <c r="C30" s="69" t="s">
        <v>33</v>
      </c>
      <c r="D30" s="81" t="s">
        <v>163</v>
      </c>
      <c r="E30" s="81"/>
      <c r="F30" s="70" t="s">
        <v>65</v>
      </c>
      <c r="G30" s="71">
        <v>450</v>
      </c>
    </row>
    <row r="31" spans="3:7" ht="15.75">
      <c r="C31" s="69" t="s">
        <v>34</v>
      </c>
      <c r="D31" s="81" t="s">
        <v>168</v>
      </c>
      <c r="E31" s="81"/>
      <c r="F31" s="70" t="s">
        <v>153</v>
      </c>
      <c r="G31" s="71">
        <v>225</v>
      </c>
    </row>
    <row r="32" spans="3:7" ht="15.75">
      <c r="C32" s="69" t="s">
        <v>35</v>
      </c>
      <c r="D32" s="81" t="s">
        <v>231</v>
      </c>
      <c r="E32" s="81"/>
      <c r="F32" s="70" t="s">
        <v>64</v>
      </c>
      <c r="G32" s="71">
        <v>135</v>
      </c>
    </row>
    <row r="33" spans="3:7" ht="15.75">
      <c r="C33" s="69" t="s">
        <v>35</v>
      </c>
      <c r="D33" s="81" t="s">
        <v>166</v>
      </c>
      <c r="E33" s="81"/>
      <c r="F33" s="70" t="s">
        <v>307</v>
      </c>
      <c r="G33" s="71">
        <v>135</v>
      </c>
    </row>
    <row r="34" spans="3:7" ht="15.75">
      <c r="C34" s="69" t="s">
        <v>42</v>
      </c>
      <c r="D34" s="81" t="s">
        <v>171</v>
      </c>
      <c r="E34" s="81"/>
      <c r="F34" s="70" t="s">
        <v>155</v>
      </c>
      <c r="G34" s="71">
        <v>90</v>
      </c>
    </row>
    <row r="35" spans="3:7" ht="15.75">
      <c r="C35" s="69" t="s">
        <v>209</v>
      </c>
      <c r="D35" s="81" t="s">
        <v>160</v>
      </c>
      <c r="E35" s="81"/>
      <c r="F35" s="70" t="s">
        <v>147</v>
      </c>
      <c r="G35" s="71">
        <v>80</v>
      </c>
    </row>
    <row r="36" spans="3:7" ht="15.75">
      <c r="C36" s="69" t="s">
        <v>210</v>
      </c>
      <c r="D36" s="81" t="s">
        <v>238</v>
      </c>
      <c r="E36" s="81"/>
      <c r="F36" s="70" t="s">
        <v>250</v>
      </c>
      <c r="G36" s="71">
        <v>70</v>
      </c>
    </row>
    <row r="37" spans="3:7" ht="15.75">
      <c r="C37" s="69" t="s">
        <v>211</v>
      </c>
      <c r="D37" s="81" t="s">
        <v>174</v>
      </c>
      <c r="E37" s="81"/>
      <c r="F37" s="70" t="s">
        <v>306</v>
      </c>
      <c r="G37" s="71">
        <v>60</v>
      </c>
    </row>
    <row r="38" spans="3:7" ht="13.5">
      <c r="C38" s="72"/>
      <c r="D38" s="72"/>
      <c r="E38" s="72"/>
      <c r="F38" s="72"/>
      <c r="G38" s="72"/>
    </row>
    <row r="39" spans="3:7" ht="15.75">
      <c r="C39" s="73" t="s">
        <v>36</v>
      </c>
      <c r="D39" s="72"/>
      <c r="E39" s="72"/>
      <c r="F39" s="72"/>
      <c r="G39" s="74">
        <f>SUM(G30:G37)</f>
        <v>1245</v>
      </c>
    </row>
    <row r="40" spans="2:7" ht="15.75">
      <c r="B40" s="39"/>
      <c r="C40" s="39"/>
      <c r="D40" s="39"/>
      <c r="E40" s="39"/>
      <c r="F40" s="39"/>
      <c r="G40" s="39"/>
    </row>
    <row r="41" spans="2:7" ht="16.5">
      <c r="B41" s="38" t="s">
        <v>38</v>
      </c>
      <c r="C41" s="39"/>
      <c r="D41" s="39"/>
      <c r="E41" s="39"/>
      <c r="F41" s="39"/>
      <c r="G41" s="41"/>
    </row>
    <row r="42" spans="2:7" ht="16.5">
      <c r="B42" s="38"/>
      <c r="C42" s="68" t="s">
        <v>59</v>
      </c>
      <c r="D42" s="92" t="s">
        <v>60</v>
      </c>
      <c r="E42" s="92"/>
      <c r="F42" s="68" t="s">
        <v>61</v>
      </c>
      <c r="G42" s="76" t="s">
        <v>62</v>
      </c>
    </row>
    <row r="43" spans="2:7" ht="15.75">
      <c r="B43" s="39"/>
      <c r="C43" s="69" t="s">
        <v>33</v>
      </c>
      <c r="D43" s="81" t="s">
        <v>187</v>
      </c>
      <c r="E43" s="81"/>
      <c r="F43" s="70" t="s">
        <v>178</v>
      </c>
      <c r="G43" s="71">
        <v>400</v>
      </c>
    </row>
    <row r="44" spans="2:7" ht="15.75">
      <c r="B44" s="39"/>
      <c r="C44" s="69" t="s">
        <v>34</v>
      </c>
      <c r="D44" s="81" t="s">
        <v>191</v>
      </c>
      <c r="E44" s="81"/>
      <c r="F44" s="70" t="s">
        <v>179</v>
      </c>
      <c r="G44" s="71">
        <v>200</v>
      </c>
    </row>
    <row r="45" spans="2:7" ht="15.75">
      <c r="B45" s="39"/>
      <c r="C45" s="69" t="s">
        <v>35</v>
      </c>
      <c r="D45" s="81" t="s">
        <v>193</v>
      </c>
      <c r="E45" s="81"/>
      <c r="F45" s="70" t="s">
        <v>180</v>
      </c>
      <c r="G45" s="71">
        <v>115</v>
      </c>
    </row>
    <row r="46" spans="2:7" ht="15.75">
      <c r="B46" s="39"/>
      <c r="C46" s="69" t="s">
        <v>35</v>
      </c>
      <c r="D46" s="81" t="s">
        <v>281</v>
      </c>
      <c r="E46" s="81"/>
      <c r="F46" s="70" t="s">
        <v>77</v>
      </c>
      <c r="G46" s="71">
        <v>115</v>
      </c>
    </row>
    <row r="47" spans="2:7" ht="15.75">
      <c r="B47" s="39"/>
      <c r="C47" s="69" t="s">
        <v>42</v>
      </c>
      <c r="D47" s="81" t="s">
        <v>189</v>
      </c>
      <c r="E47" s="81"/>
      <c r="F47" s="70" t="s">
        <v>97</v>
      </c>
      <c r="G47" s="71">
        <v>80</v>
      </c>
    </row>
    <row r="48" spans="2:7" ht="15.75">
      <c r="B48" s="39"/>
      <c r="C48" s="69" t="s">
        <v>209</v>
      </c>
      <c r="D48" s="81" t="s">
        <v>198</v>
      </c>
      <c r="E48" s="81"/>
      <c r="F48" s="70" t="s">
        <v>181</v>
      </c>
      <c r="G48" s="71">
        <v>65</v>
      </c>
    </row>
    <row r="49" spans="2:7" ht="15.75">
      <c r="B49" s="39"/>
      <c r="C49" s="69" t="s">
        <v>210</v>
      </c>
      <c r="D49" s="81" t="s">
        <v>192</v>
      </c>
      <c r="E49" s="81"/>
      <c r="F49" s="70" t="s">
        <v>88</v>
      </c>
      <c r="G49" s="71">
        <v>60</v>
      </c>
    </row>
    <row r="50" spans="2:7" ht="15.75">
      <c r="B50" s="39"/>
      <c r="C50" s="69" t="s">
        <v>211</v>
      </c>
      <c r="D50" s="81" t="s">
        <v>201</v>
      </c>
      <c r="E50" s="81"/>
      <c r="F50" s="70" t="s">
        <v>256</v>
      </c>
      <c r="G50" s="71">
        <v>55</v>
      </c>
    </row>
    <row r="51" spans="2:7" ht="15.75">
      <c r="B51" s="39"/>
      <c r="C51" s="73"/>
      <c r="D51" s="73"/>
      <c r="E51" s="73"/>
      <c r="F51" s="73"/>
      <c r="G51" s="73"/>
    </row>
    <row r="52" spans="2:7" ht="15.75">
      <c r="B52" s="39"/>
      <c r="C52" s="73" t="s">
        <v>36</v>
      </c>
      <c r="D52" s="73"/>
      <c r="E52" s="73"/>
      <c r="F52" s="73"/>
      <c r="G52" s="74">
        <f>SUM(G43:G51)</f>
        <v>1090</v>
      </c>
    </row>
    <row r="53" spans="2:7" ht="15.75">
      <c r="B53" s="39"/>
      <c r="C53" s="39"/>
      <c r="D53" s="39"/>
      <c r="E53" s="39"/>
      <c r="F53" s="39"/>
      <c r="G53" s="39"/>
    </row>
    <row r="54" spans="2:7" ht="15.75">
      <c r="B54" s="39"/>
      <c r="C54" s="39"/>
      <c r="D54" s="39"/>
      <c r="E54" s="39"/>
      <c r="F54" s="39"/>
      <c r="G54" s="39"/>
    </row>
    <row r="55" spans="2:7" ht="16.5">
      <c r="B55" s="38" t="s">
        <v>309</v>
      </c>
      <c r="C55" s="39"/>
      <c r="D55" s="39"/>
      <c r="E55" s="39"/>
      <c r="F55" s="39"/>
      <c r="G55" s="39"/>
    </row>
    <row r="56" spans="2:7" ht="15.75">
      <c r="B56" s="39"/>
      <c r="C56" s="109" t="s">
        <v>166</v>
      </c>
      <c r="D56" s="109"/>
      <c r="E56" s="109"/>
      <c r="F56" s="109"/>
      <c r="G56" s="109">
        <v>100</v>
      </c>
    </row>
    <row r="57" spans="2:7" ht="15.75">
      <c r="B57" s="39"/>
      <c r="C57" s="109" t="s">
        <v>129</v>
      </c>
      <c r="D57" s="109"/>
      <c r="E57" s="109"/>
      <c r="F57" s="109"/>
      <c r="G57" s="109">
        <v>100</v>
      </c>
    </row>
    <row r="58" spans="2:7" ht="15.75">
      <c r="B58" s="39"/>
      <c r="C58" s="39"/>
      <c r="D58" s="39"/>
      <c r="E58" s="39"/>
      <c r="F58" s="39"/>
      <c r="G58" s="39"/>
    </row>
    <row r="59" spans="2:7" ht="16.5">
      <c r="B59" s="38" t="s">
        <v>39</v>
      </c>
      <c r="C59" s="39"/>
      <c r="D59" s="39"/>
      <c r="E59" s="39"/>
      <c r="F59" s="39"/>
      <c r="G59" s="39"/>
    </row>
    <row r="60" spans="2:8" ht="15.75">
      <c r="B60" s="39"/>
      <c r="C60" s="83" t="s">
        <v>201</v>
      </c>
      <c r="D60" s="84"/>
      <c r="E60" s="85"/>
      <c r="F60" s="70" t="s">
        <v>169</v>
      </c>
      <c r="G60" s="65"/>
      <c r="H60" s="65"/>
    </row>
    <row r="61" spans="2:8" ht="15.75">
      <c r="B61" s="39"/>
      <c r="C61" s="83" t="s">
        <v>244</v>
      </c>
      <c r="D61" s="84"/>
      <c r="E61" s="85"/>
      <c r="F61" s="70" t="s">
        <v>198</v>
      </c>
      <c r="G61" s="65"/>
      <c r="H61" s="65"/>
    </row>
    <row r="62" spans="2:8" ht="15.75">
      <c r="B62" s="39"/>
      <c r="C62" s="83" t="s">
        <v>134</v>
      </c>
      <c r="D62" s="84"/>
      <c r="E62" s="85"/>
      <c r="F62" s="70" t="s">
        <v>117</v>
      </c>
      <c r="G62" s="65"/>
      <c r="H62" s="65"/>
    </row>
    <row r="63" spans="2:8" ht="15.75">
      <c r="B63" s="39"/>
      <c r="C63" s="83" t="s">
        <v>121</v>
      </c>
      <c r="D63" s="84"/>
      <c r="E63" s="85"/>
      <c r="F63" s="70" t="s">
        <v>116</v>
      </c>
      <c r="G63" s="65"/>
      <c r="H63" s="65"/>
    </row>
    <row r="64" spans="2:7" ht="15.75">
      <c r="B64" s="39"/>
      <c r="C64" s="83" t="s">
        <v>247</v>
      </c>
      <c r="D64" s="84"/>
      <c r="E64" s="85"/>
      <c r="F64" s="73" t="s">
        <v>167</v>
      </c>
      <c r="G64" s="39"/>
    </row>
    <row r="65" spans="2:7" ht="15.75">
      <c r="B65" s="39"/>
      <c r="C65" s="83" t="s">
        <v>174</v>
      </c>
      <c r="D65" s="84"/>
      <c r="E65" s="85"/>
      <c r="F65" s="79"/>
      <c r="G65" s="39"/>
    </row>
    <row r="66" spans="2:7" ht="15.75">
      <c r="B66" s="39"/>
      <c r="C66" s="87"/>
      <c r="D66" s="87"/>
      <c r="E66" s="87"/>
      <c r="F66" s="39"/>
      <c r="G66" s="39"/>
    </row>
    <row r="67" spans="2:5" s="39" customFormat="1" ht="16.5">
      <c r="B67" s="38" t="s">
        <v>41</v>
      </c>
      <c r="E67" s="38"/>
    </row>
    <row r="68" spans="2:7" s="39" customFormat="1" ht="15.75">
      <c r="B68" s="81" t="s">
        <v>135</v>
      </c>
      <c r="C68" s="82"/>
      <c r="D68" s="70">
        <v>37.5</v>
      </c>
      <c r="E68" s="43"/>
      <c r="F68" s="70" t="s">
        <v>118</v>
      </c>
      <c r="G68" s="73">
        <v>37.5</v>
      </c>
    </row>
    <row r="69" spans="2:7" s="39" customFormat="1" ht="15.75">
      <c r="B69" s="81"/>
      <c r="C69" s="86"/>
      <c r="D69" s="70"/>
      <c r="F69" s="70" t="s">
        <v>45</v>
      </c>
      <c r="G69" s="73">
        <f>SUM(D68:D69)+SUM(G68:G68)</f>
        <v>75</v>
      </c>
    </row>
    <row r="70" s="39" customFormat="1" ht="15.75"/>
    <row r="71" spans="2:7" ht="18">
      <c r="B71" s="38" t="s">
        <v>40</v>
      </c>
      <c r="G71" s="42">
        <f>G52+G39+G26+G69+G56+G57</f>
        <v>5315</v>
      </c>
    </row>
  </sheetData>
  <sheetProtection/>
  <mergeCells count="48">
    <mergeCell ref="D8:E8"/>
    <mergeCell ref="D29:E29"/>
    <mergeCell ref="D42:E42"/>
    <mergeCell ref="D13:E13"/>
    <mergeCell ref="D43:E43"/>
    <mergeCell ref="D10:E10"/>
    <mergeCell ref="D23:E23"/>
    <mergeCell ref="D21:E21"/>
    <mergeCell ref="D20:E20"/>
    <mergeCell ref="D9:E9"/>
    <mergeCell ref="C1:F1"/>
    <mergeCell ref="C3:F3"/>
    <mergeCell ref="C4:F4"/>
    <mergeCell ref="C5:F5"/>
    <mergeCell ref="D19:E19"/>
    <mergeCell ref="D50:E50"/>
    <mergeCell ref="D37:E37"/>
    <mergeCell ref="D12:E12"/>
    <mergeCell ref="D22:E22"/>
    <mergeCell ref="D34:E34"/>
    <mergeCell ref="B69:C69"/>
    <mergeCell ref="D33:E33"/>
    <mergeCell ref="D36:E36"/>
    <mergeCell ref="D46:E46"/>
    <mergeCell ref="D47:E47"/>
    <mergeCell ref="D35:E35"/>
    <mergeCell ref="C60:E60"/>
    <mergeCell ref="C61:E61"/>
    <mergeCell ref="C62:E62"/>
    <mergeCell ref="C66:E66"/>
    <mergeCell ref="B68:C68"/>
    <mergeCell ref="D24:E24"/>
    <mergeCell ref="D31:E31"/>
    <mergeCell ref="D44:E44"/>
    <mergeCell ref="C63:E63"/>
    <mergeCell ref="C65:E65"/>
    <mergeCell ref="D49:E49"/>
    <mergeCell ref="D30:E30"/>
    <mergeCell ref="D32:E32"/>
    <mergeCell ref="C64:E64"/>
    <mergeCell ref="D48:E48"/>
    <mergeCell ref="D11:E11"/>
    <mergeCell ref="D18:E18"/>
    <mergeCell ref="D14:E14"/>
    <mergeCell ref="D15:E15"/>
    <mergeCell ref="D16:E16"/>
    <mergeCell ref="D45:E45"/>
    <mergeCell ref="D17:E17"/>
  </mergeCells>
  <printOptions horizontalCentered="1"/>
  <pageMargins left="0.75" right="0.75" top="1" bottom="1" header="0.5" footer="0.5"/>
  <pageSetup fitToHeight="1" fitToWidth="1" horizontalDpi="600" verticalDpi="600" orientation="portrait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6"/>
  <sheetViews>
    <sheetView showGridLines="0" showZeros="0" zoomScalePageLayoutView="0" workbookViewId="0" topLeftCell="A2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100" t="str">
        <f>'2nd Rd Boys'!B5</f>
        <v>Gavin Suprenand</v>
      </c>
      <c r="C2" s="100"/>
      <c r="D2" s="34">
        <v>203</v>
      </c>
    </row>
    <row r="3" spans="1:4" ht="12.75">
      <c r="A3" s="35"/>
      <c r="B3" s="35"/>
      <c r="C3" s="35"/>
      <c r="D3" s="30"/>
    </row>
    <row r="4" spans="1:7" ht="12.75">
      <c r="A4" s="101" t="s">
        <v>301</v>
      </c>
      <c r="B4" s="102"/>
      <c r="C4" s="102"/>
      <c r="D4" s="31"/>
      <c r="E4" s="103" t="s">
        <v>243</v>
      </c>
      <c r="F4" s="100"/>
      <c r="G4" s="29">
        <v>204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297</v>
      </c>
      <c r="B6" s="100" t="str">
        <f>'2nd Rd Boys'!B12</f>
        <v>Aiden Scott</v>
      </c>
      <c r="C6" s="100"/>
      <c r="D6" s="36">
        <v>200</v>
      </c>
      <c r="G6" s="31"/>
    </row>
    <row r="7" ht="12.75">
      <c r="G7" s="31"/>
    </row>
    <row r="8" spans="5:10" ht="12.75">
      <c r="E8" s="106" t="s">
        <v>294</v>
      </c>
      <c r="F8" s="91"/>
      <c r="G8" s="31"/>
      <c r="H8" s="78" t="s">
        <v>243</v>
      </c>
      <c r="I8" s="77"/>
      <c r="J8" s="77">
        <v>203</v>
      </c>
    </row>
    <row r="9" spans="1:10" ht="12.75">
      <c r="A9" s="59" t="s">
        <v>27</v>
      </c>
      <c r="B9" s="100" t="str">
        <f>'2nd Rd Boys'!B8</f>
        <v>Braden Mallasch</v>
      </c>
      <c r="C9" s="100"/>
      <c r="D9" s="34">
        <v>220</v>
      </c>
      <c r="G9" s="31"/>
      <c r="J9" s="30"/>
    </row>
    <row r="10" spans="1:10" ht="12.75">
      <c r="A10" s="35"/>
      <c r="B10" s="35"/>
      <c r="C10" s="35"/>
      <c r="D10" s="30"/>
      <c r="G10" s="31"/>
      <c r="I10" s="44"/>
      <c r="J10" s="31"/>
    </row>
    <row r="11" spans="1:10" ht="12.75">
      <c r="A11" s="101" t="s">
        <v>303</v>
      </c>
      <c r="B11" s="102"/>
      <c r="C11" s="102"/>
      <c r="D11" s="31"/>
      <c r="E11" s="103" t="s">
        <v>127</v>
      </c>
      <c r="F11" s="100"/>
      <c r="G11" s="32">
        <v>202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59" t="s">
        <v>298</v>
      </c>
      <c r="B13" s="100" t="str">
        <f>'2nd Rd Boys'!B9</f>
        <v>Rory Clark</v>
      </c>
      <c r="C13" s="100"/>
      <c r="D13" s="36">
        <v>205</v>
      </c>
      <c r="J13" s="31"/>
    </row>
    <row r="14" ht="12.75">
      <c r="J14" s="31"/>
    </row>
    <row r="15" spans="1:13" ht="12.75">
      <c r="A15" s="59" t="s">
        <v>28</v>
      </c>
      <c r="B15" s="100" t="str">
        <f>'2nd Rd Boys'!B7</f>
        <v>Luke Winter</v>
      </c>
      <c r="C15" s="100"/>
      <c r="D15" s="34">
        <v>190</v>
      </c>
      <c r="H15" s="58" t="s">
        <v>305</v>
      </c>
      <c r="J15" s="31"/>
      <c r="K15" s="104" t="s">
        <v>135</v>
      </c>
      <c r="L15" s="105"/>
      <c r="M15" s="105"/>
    </row>
    <row r="16" spans="1:10" ht="12.75">
      <c r="A16" s="35"/>
      <c r="B16" s="35"/>
      <c r="C16" s="35"/>
      <c r="D16" s="30"/>
      <c r="J16" s="31"/>
    </row>
    <row r="17" spans="1:10" ht="12.75">
      <c r="A17" s="101" t="s">
        <v>302</v>
      </c>
      <c r="B17" s="102"/>
      <c r="C17" s="102"/>
      <c r="D17" s="31"/>
      <c r="E17" s="103" t="s">
        <v>123</v>
      </c>
      <c r="F17" s="100"/>
      <c r="G17" s="29">
        <v>181</v>
      </c>
      <c r="J17" s="31"/>
    </row>
    <row r="18" spans="1:10" ht="12.75">
      <c r="A18" s="33"/>
      <c r="B18" s="33"/>
      <c r="C18" s="33"/>
      <c r="D18" s="31"/>
      <c r="G18" s="30"/>
      <c r="J18" s="31"/>
    </row>
    <row r="19" spans="1:10" ht="12.75">
      <c r="A19" s="59" t="s">
        <v>299</v>
      </c>
      <c r="B19" s="100" t="str">
        <f>'2nd Rd Boys'!B10</f>
        <v>Zach Zoromski</v>
      </c>
      <c r="C19" s="100"/>
      <c r="D19" s="36">
        <v>202</v>
      </c>
      <c r="G19" s="31"/>
      <c r="J19" s="31"/>
    </row>
    <row r="20" spans="7:10" ht="12.75">
      <c r="G20" s="31"/>
      <c r="J20" s="31"/>
    </row>
    <row r="21" spans="5:10" ht="12.75">
      <c r="E21" s="106" t="s">
        <v>304</v>
      </c>
      <c r="F21" s="91"/>
      <c r="G21" s="31"/>
      <c r="H21" s="78" t="s">
        <v>135</v>
      </c>
      <c r="I21" s="77"/>
      <c r="J21" s="80">
        <v>213</v>
      </c>
    </row>
    <row r="22" spans="1:7" ht="12.75">
      <c r="A22" s="59" t="s">
        <v>29</v>
      </c>
      <c r="B22" s="100" t="str">
        <f>'2nd Rd Boys'!B6</f>
        <v>Trae Henrichsmeyer</v>
      </c>
      <c r="C22" s="100"/>
      <c r="D22" s="34">
        <v>198</v>
      </c>
      <c r="G22" s="31"/>
    </row>
    <row r="23" spans="1:9" ht="12.75">
      <c r="A23" s="35"/>
      <c r="B23" s="35"/>
      <c r="C23" s="35"/>
      <c r="D23" s="30"/>
      <c r="G23" s="31"/>
      <c r="I23" s="44"/>
    </row>
    <row r="24" spans="1:7" ht="12.75">
      <c r="A24" s="101" t="s">
        <v>296</v>
      </c>
      <c r="B24" s="102"/>
      <c r="C24" s="102"/>
      <c r="D24" s="31"/>
      <c r="E24" s="103" t="s">
        <v>135</v>
      </c>
      <c r="F24" s="100"/>
      <c r="G24" s="32">
        <v>223</v>
      </c>
    </row>
    <row r="25" spans="1:4" ht="12.75">
      <c r="A25" s="33"/>
      <c r="B25" s="33"/>
      <c r="C25" s="33"/>
      <c r="D25" s="31"/>
    </row>
    <row r="26" spans="1:4" ht="12.75">
      <c r="A26" s="59" t="s">
        <v>300</v>
      </c>
      <c r="B26" s="100" t="str">
        <f>'2nd Rd Boys'!B11</f>
        <v>Aubin Williams</v>
      </c>
      <c r="C26" s="100"/>
      <c r="D26" s="36">
        <v>189</v>
      </c>
    </row>
  </sheetData>
  <sheetProtection/>
  <mergeCells count="19">
    <mergeCell ref="B13:C13"/>
    <mergeCell ref="A4:C4"/>
    <mergeCell ref="B2:C2"/>
    <mergeCell ref="B6:C6"/>
    <mergeCell ref="E4:F4"/>
    <mergeCell ref="B9:C9"/>
    <mergeCell ref="A11:C11"/>
    <mergeCell ref="E11:F11"/>
    <mergeCell ref="E8:F8"/>
    <mergeCell ref="B22:C22"/>
    <mergeCell ref="A24:C24"/>
    <mergeCell ref="E24:F24"/>
    <mergeCell ref="B26:C26"/>
    <mergeCell ref="K15:M15"/>
    <mergeCell ref="B15:C15"/>
    <mergeCell ref="A17:C17"/>
    <mergeCell ref="E17:F17"/>
    <mergeCell ref="B19:C19"/>
    <mergeCell ref="E21:F21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I9" sqref="I9"/>
    </sheetView>
  </sheetViews>
  <sheetFormatPr defaultColWidth="9.140625" defaultRowHeight="12.75"/>
  <sheetData>
    <row r="2" spans="1:4" ht="12.75">
      <c r="A2" s="34" t="s">
        <v>26</v>
      </c>
      <c r="B2" s="100" t="str">
        <f>'2nd Rd Girls'!B5</f>
        <v>Kelly Whipple</v>
      </c>
      <c r="C2" s="100"/>
      <c r="D2" s="34">
        <v>225</v>
      </c>
    </row>
    <row r="3" spans="1:4" ht="12.75">
      <c r="A3" s="35"/>
      <c r="B3" s="35"/>
      <c r="C3" s="35"/>
      <c r="D3" s="30"/>
    </row>
    <row r="4" spans="1:7" ht="12.75">
      <c r="A4" s="102" t="s">
        <v>294</v>
      </c>
      <c r="B4" s="102"/>
      <c r="C4" s="102"/>
      <c r="D4" s="31"/>
      <c r="E4" s="103" t="s">
        <v>168</v>
      </c>
      <c r="F4" s="100"/>
      <c r="G4" s="29">
        <v>198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100" t="str">
        <f>'2nd Rd Girls'!B8</f>
        <v>Anna Callan</v>
      </c>
      <c r="C6" s="100"/>
      <c r="D6" s="36">
        <v>248</v>
      </c>
      <c r="G6" s="31"/>
    </row>
    <row r="7" ht="12.75">
      <c r="G7" s="31"/>
    </row>
    <row r="8" spans="5:10" ht="12.75">
      <c r="E8" s="106" t="s">
        <v>296</v>
      </c>
      <c r="F8" s="91"/>
      <c r="G8" s="31"/>
      <c r="H8" s="104" t="s">
        <v>163</v>
      </c>
      <c r="I8" s="105"/>
      <c r="J8" s="105"/>
    </row>
    <row r="9" spans="1:7" ht="12.75">
      <c r="A9" s="59" t="s">
        <v>29</v>
      </c>
      <c r="B9" s="100" t="str">
        <f>'2nd Rd Girls'!B6</f>
        <v>Brystal Beyer</v>
      </c>
      <c r="C9" s="100"/>
      <c r="D9" s="34">
        <v>166</v>
      </c>
      <c r="G9" s="31"/>
    </row>
    <row r="10" spans="1:9" ht="12.75">
      <c r="A10" s="35"/>
      <c r="B10" s="35"/>
      <c r="C10" s="35"/>
      <c r="D10" s="30"/>
      <c r="G10" s="31"/>
      <c r="I10" s="44" t="s">
        <v>57</v>
      </c>
    </row>
    <row r="11" spans="1:7" ht="12.75">
      <c r="A11" s="101" t="s">
        <v>295</v>
      </c>
      <c r="B11" s="102"/>
      <c r="C11" s="102"/>
      <c r="D11" s="31"/>
      <c r="E11" s="103" t="s">
        <v>163</v>
      </c>
      <c r="F11" s="100"/>
      <c r="G11" s="32">
        <v>269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100" t="str">
        <f>'2nd Rd Girls'!B7</f>
        <v>McKenzie Mattice</v>
      </c>
      <c r="C13" s="100"/>
      <c r="D13" s="36">
        <v>205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100" t="str">
        <f>'2nd Rd Hdcp'!B4</f>
        <v>Ryan Leam</v>
      </c>
      <c r="C2" s="100"/>
      <c r="D2" s="34">
        <f>G18</f>
        <v>213</v>
      </c>
    </row>
    <row r="3" spans="1:4" ht="12.75">
      <c r="A3" s="35"/>
      <c r="B3" s="35"/>
      <c r="C3" s="35"/>
      <c r="D3" s="30"/>
    </row>
    <row r="4" spans="1:7" ht="12.75">
      <c r="A4" s="102" t="s">
        <v>291</v>
      </c>
      <c r="B4" s="102"/>
      <c r="C4" s="102"/>
      <c r="D4" s="31"/>
      <c r="E4" s="103" t="s">
        <v>187</v>
      </c>
      <c r="F4" s="100"/>
      <c r="G4" s="29">
        <f>G27</f>
        <v>242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100" t="str">
        <f>'2nd Rd Hdcp'!B7</f>
        <v>Isaiah Cornell</v>
      </c>
      <c r="C6" s="100"/>
      <c r="D6" s="36">
        <f>G19</f>
        <v>186</v>
      </c>
      <c r="G6" s="31"/>
    </row>
    <row r="7" ht="12.75">
      <c r="G7" s="31"/>
    </row>
    <row r="8" spans="5:10" ht="12.75">
      <c r="E8" s="106" t="s">
        <v>293</v>
      </c>
      <c r="F8" s="91"/>
      <c r="G8" s="31"/>
      <c r="H8" s="104" t="s">
        <v>187</v>
      </c>
      <c r="I8" s="105"/>
      <c r="J8" s="105"/>
    </row>
    <row r="9" spans="1:11" ht="12.75">
      <c r="A9" s="59" t="s">
        <v>29</v>
      </c>
      <c r="B9" s="100" t="str">
        <f>'2nd Rd Hdcp'!B5</f>
        <v>Lawson Sperbeck</v>
      </c>
      <c r="C9" s="100"/>
      <c r="D9" s="34">
        <f>G21</f>
        <v>184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57</v>
      </c>
      <c r="J10" s="33"/>
      <c r="K10" s="33"/>
    </row>
    <row r="11" spans="1:11" ht="12.75">
      <c r="A11" s="102" t="s">
        <v>292</v>
      </c>
      <c r="B11" s="102"/>
      <c r="C11" s="102"/>
      <c r="D11" s="31"/>
      <c r="E11" s="103" t="s">
        <v>191</v>
      </c>
      <c r="F11" s="100"/>
      <c r="G11" s="32">
        <f>G28</f>
        <v>155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9" t="s">
        <v>28</v>
      </c>
      <c r="B13" s="100" t="str">
        <f>'2nd Rd Hdcp'!B6</f>
        <v>Jacqueline Knowles</v>
      </c>
      <c r="C13" s="100"/>
      <c r="D13" s="36">
        <f>G22</f>
        <v>254</v>
      </c>
      <c r="J13" s="33"/>
      <c r="K13" s="33"/>
    </row>
    <row r="14" spans="10:11" ht="12.75">
      <c r="J14" s="33"/>
      <c r="K14" s="33"/>
    </row>
    <row r="16" spans="1:10" ht="12.75">
      <c r="A16" s="107" t="s">
        <v>58</v>
      </c>
      <c r="B16" s="91"/>
      <c r="C16" s="91"/>
      <c r="D16" s="91"/>
      <c r="E16" s="91"/>
      <c r="F16" s="91"/>
      <c r="I16" s="107"/>
      <c r="J16" s="107"/>
    </row>
    <row r="18" spans="1:10" ht="12.75">
      <c r="A18" t="s">
        <v>26</v>
      </c>
      <c r="B18" s="91" t="str">
        <f>B2</f>
        <v>Ryan Leam</v>
      </c>
      <c r="C18" s="91"/>
      <c r="D18">
        <v>128</v>
      </c>
      <c r="E18">
        <v>85</v>
      </c>
      <c r="G18">
        <f>SUM(D18:F18)</f>
        <v>213</v>
      </c>
      <c r="I18" s="91"/>
      <c r="J18" s="91"/>
    </row>
    <row r="19" spans="1:10" ht="12.75">
      <c r="A19" s="58" t="s">
        <v>27</v>
      </c>
      <c r="B19" s="91" t="str">
        <f>B6</f>
        <v>Isaiah Cornell</v>
      </c>
      <c r="C19" s="91"/>
      <c r="D19">
        <v>135</v>
      </c>
      <c r="E19">
        <v>51</v>
      </c>
      <c r="G19">
        <f aca="true" t="shared" si="0" ref="G19:G28">SUM(D19:F19)</f>
        <v>186</v>
      </c>
      <c r="I19" s="91"/>
      <c r="J19" s="91"/>
    </row>
    <row r="21" spans="1:10" ht="12.75">
      <c r="A21" s="58" t="s">
        <v>29</v>
      </c>
      <c r="B21" s="91" t="str">
        <f>B9</f>
        <v>Lawson Sperbeck</v>
      </c>
      <c r="C21" s="91"/>
      <c r="D21">
        <v>144</v>
      </c>
      <c r="E21">
        <v>40</v>
      </c>
      <c r="G21">
        <f t="shared" si="0"/>
        <v>184</v>
      </c>
      <c r="I21" s="91"/>
      <c r="J21" s="91"/>
    </row>
    <row r="22" spans="1:10" ht="12.75">
      <c r="A22" s="58" t="s">
        <v>28</v>
      </c>
      <c r="B22" s="91" t="str">
        <f>B13</f>
        <v>Jacqueline Knowles</v>
      </c>
      <c r="C22" s="91"/>
      <c r="D22">
        <v>198</v>
      </c>
      <c r="E22">
        <v>56</v>
      </c>
      <c r="G22">
        <f t="shared" si="0"/>
        <v>254</v>
      </c>
      <c r="I22" s="91"/>
      <c r="J22" s="91"/>
    </row>
    <row r="24" spans="2:10" ht="12.75">
      <c r="B24" s="91"/>
      <c r="C24" s="91"/>
      <c r="I24" s="108"/>
      <c r="J24" s="108"/>
    </row>
    <row r="25" spans="1:10" ht="12.75">
      <c r="A25" s="107" t="s">
        <v>30</v>
      </c>
      <c r="B25" s="91"/>
      <c r="C25" s="91"/>
      <c r="D25" s="91"/>
      <c r="E25" s="91"/>
      <c r="F25" s="91"/>
      <c r="I25" s="91"/>
      <c r="J25" s="91"/>
    </row>
    <row r="26" spans="9:10" ht="12.75">
      <c r="I26" s="91"/>
      <c r="J26" s="91"/>
    </row>
    <row r="27" spans="2:10" ht="12.75">
      <c r="B27" s="91" t="str">
        <f>E4</f>
        <v>Ryan Leam</v>
      </c>
      <c r="C27" s="91"/>
      <c r="D27">
        <v>157</v>
      </c>
      <c r="E27">
        <v>85</v>
      </c>
      <c r="G27">
        <f t="shared" si="0"/>
        <v>242</v>
      </c>
      <c r="I27" s="91"/>
      <c r="J27" s="91"/>
    </row>
    <row r="28" spans="2:10" ht="12.75">
      <c r="B28" s="91" t="str">
        <f>E11</f>
        <v>Jacqueline Knowles</v>
      </c>
      <c r="C28" s="91"/>
      <c r="D28">
        <v>99</v>
      </c>
      <c r="E28">
        <v>56</v>
      </c>
      <c r="G28">
        <f t="shared" si="0"/>
        <v>155</v>
      </c>
      <c r="I28" s="91"/>
      <c r="J28" s="91"/>
    </row>
    <row r="32" spans="9:10" ht="12.75">
      <c r="I32" s="91"/>
      <c r="J32" s="91"/>
    </row>
    <row r="33" spans="9:10" ht="12.75">
      <c r="I33" s="91"/>
      <c r="J33" s="91"/>
    </row>
    <row r="35" spans="9:10" ht="12.75">
      <c r="I35" s="91"/>
      <c r="J35" s="91"/>
    </row>
    <row r="36" spans="9:10" ht="12.75">
      <c r="I36" s="91"/>
      <c r="J36" s="91"/>
    </row>
    <row r="40" spans="9:10" ht="12.75">
      <c r="I40" s="91"/>
      <c r="J40" s="91"/>
    </row>
    <row r="41" spans="9:10" ht="12.75">
      <c r="I41" s="91"/>
      <c r="J41" s="91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Zeros="0" zoomScalePageLayoutView="0" workbookViewId="0" topLeftCell="A34">
      <selection activeCell="B67" sqref="B67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6384" width="9.140625" style="2" customWidth="1"/>
  </cols>
  <sheetData>
    <row r="1" spans="1:12" ht="15">
      <c r="A1" s="93" t="s">
        <v>11</v>
      </c>
      <c r="B1" s="91"/>
      <c r="C1" s="61"/>
      <c r="E1" s="94"/>
      <c r="F1" s="91"/>
      <c r="G1" s="91"/>
      <c r="H1" s="91"/>
      <c r="I1" s="91"/>
      <c r="J1" s="91"/>
      <c r="K1" s="95"/>
      <c r="L1" s="95"/>
    </row>
    <row r="2" ht="15.75" thickBot="1"/>
    <row r="3" spans="1:12" s="3" customFormat="1" ht="15">
      <c r="A3" s="4" t="s">
        <v>0</v>
      </c>
      <c r="B3" s="5" t="s">
        <v>1</v>
      </c>
      <c r="C3" s="5" t="s">
        <v>61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3" ht="15">
      <c r="A4" s="9">
        <v>1</v>
      </c>
      <c r="B4" s="7" t="s">
        <v>243</v>
      </c>
      <c r="C4" s="7" t="s">
        <v>79</v>
      </c>
      <c r="D4" s="8">
        <v>26</v>
      </c>
      <c r="E4" s="9">
        <v>202</v>
      </c>
      <c r="F4" s="9">
        <v>237</v>
      </c>
      <c r="G4" s="9">
        <v>237</v>
      </c>
      <c r="H4" s="9">
        <v>234</v>
      </c>
      <c r="I4" s="9">
        <v>216</v>
      </c>
      <c r="J4" s="9">
        <v>223</v>
      </c>
      <c r="K4" s="10">
        <f aca="true" t="shared" si="0" ref="K4:K35">SUM(E4:J4)</f>
        <v>1349</v>
      </c>
      <c r="L4" s="11">
        <f>AVERAGE(E4:J4)</f>
        <v>224.83333333333334</v>
      </c>
      <c r="M4" s="45"/>
    </row>
    <row r="5" spans="1:12" ht="15">
      <c r="A5" s="9">
        <v>2</v>
      </c>
      <c r="B5" s="7" t="s">
        <v>135</v>
      </c>
      <c r="C5" s="7" t="s">
        <v>90</v>
      </c>
      <c r="D5" s="8">
        <v>29</v>
      </c>
      <c r="E5" s="9">
        <v>197</v>
      </c>
      <c r="F5" s="9">
        <v>186</v>
      </c>
      <c r="G5" s="9">
        <v>242</v>
      </c>
      <c r="H5" s="9">
        <v>206</v>
      </c>
      <c r="I5" s="9">
        <v>259</v>
      </c>
      <c r="J5" s="9">
        <v>222</v>
      </c>
      <c r="K5" s="10">
        <f t="shared" si="0"/>
        <v>1312</v>
      </c>
      <c r="L5" s="11">
        <f aca="true" t="shared" si="1" ref="L5:L23">AVERAGE(E5:J5)</f>
        <v>218.66666666666666</v>
      </c>
    </row>
    <row r="6" spans="1:12" ht="15">
      <c r="A6" s="9">
        <v>3</v>
      </c>
      <c r="B6" s="7" t="s">
        <v>130</v>
      </c>
      <c r="C6" s="7" t="s">
        <v>86</v>
      </c>
      <c r="D6" s="8">
        <v>26</v>
      </c>
      <c r="E6" s="9">
        <v>273</v>
      </c>
      <c r="F6" s="9">
        <v>207</v>
      </c>
      <c r="G6" s="9">
        <v>219</v>
      </c>
      <c r="H6" s="9">
        <v>177</v>
      </c>
      <c r="I6" s="9">
        <v>212</v>
      </c>
      <c r="J6" s="9">
        <v>212</v>
      </c>
      <c r="K6" s="10">
        <f t="shared" si="0"/>
        <v>1300</v>
      </c>
      <c r="L6" s="11">
        <f t="shared" si="1"/>
        <v>216.66666666666666</v>
      </c>
    </row>
    <row r="7" spans="1:12" ht="15">
      <c r="A7" s="9">
        <v>4</v>
      </c>
      <c r="B7" s="7" t="s">
        <v>118</v>
      </c>
      <c r="C7" s="7" t="s">
        <v>78</v>
      </c>
      <c r="D7" s="8">
        <v>18</v>
      </c>
      <c r="E7" s="9">
        <v>159</v>
      </c>
      <c r="F7" s="9">
        <v>204</v>
      </c>
      <c r="G7" s="9">
        <v>236</v>
      </c>
      <c r="H7" s="9">
        <v>257</v>
      </c>
      <c r="I7" s="9">
        <v>259</v>
      </c>
      <c r="J7" s="9">
        <v>175</v>
      </c>
      <c r="K7" s="10">
        <f t="shared" si="0"/>
        <v>1290</v>
      </c>
      <c r="L7" s="11">
        <f t="shared" si="1"/>
        <v>215</v>
      </c>
    </row>
    <row r="8" spans="1:12" ht="15">
      <c r="A8" s="9">
        <v>5</v>
      </c>
      <c r="B8" s="7" t="s">
        <v>123</v>
      </c>
      <c r="C8" s="7" t="s">
        <v>80</v>
      </c>
      <c r="D8" s="8">
        <v>21</v>
      </c>
      <c r="E8" s="9">
        <v>202</v>
      </c>
      <c r="F8" s="9">
        <v>181</v>
      </c>
      <c r="G8" s="9">
        <v>184</v>
      </c>
      <c r="H8" s="9">
        <v>246</v>
      </c>
      <c r="I8" s="9">
        <v>221</v>
      </c>
      <c r="J8" s="9">
        <v>245</v>
      </c>
      <c r="K8" s="10">
        <f t="shared" si="0"/>
        <v>1279</v>
      </c>
      <c r="L8" s="11">
        <f t="shared" si="1"/>
        <v>213.16666666666666</v>
      </c>
    </row>
    <row r="9" spans="1:12" ht="15">
      <c r="A9" s="9">
        <v>6</v>
      </c>
      <c r="B9" s="7" t="s">
        <v>110</v>
      </c>
      <c r="C9" s="7" t="s">
        <v>72</v>
      </c>
      <c r="D9" s="8">
        <v>9</v>
      </c>
      <c r="E9" s="9">
        <v>203</v>
      </c>
      <c r="F9" s="9">
        <v>239</v>
      </c>
      <c r="G9" s="9">
        <v>186</v>
      </c>
      <c r="H9" s="9">
        <v>235</v>
      </c>
      <c r="I9" s="9">
        <v>181</v>
      </c>
      <c r="J9" s="9">
        <v>223</v>
      </c>
      <c r="K9" s="10">
        <f t="shared" si="0"/>
        <v>1267</v>
      </c>
      <c r="L9" s="11">
        <f t="shared" si="1"/>
        <v>211.16666666666666</v>
      </c>
    </row>
    <row r="10" spans="1:12" ht="15">
      <c r="A10" s="9">
        <v>7</v>
      </c>
      <c r="B10" s="7" t="s">
        <v>133</v>
      </c>
      <c r="C10" s="7" t="s">
        <v>87</v>
      </c>
      <c r="D10" s="8">
        <v>27</v>
      </c>
      <c r="E10" s="9">
        <v>228</v>
      </c>
      <c r="F10" s="9">
        <v>218</v>
      </c>
      <c r="G10" s="9">
        <v>150</v>
      </c>
      <c r="H10" s="9">
        <v>247</v>
      </c>
      <c r="I10" s="9">
        <v>157</v>
      </c>
      <c r="J10" s="9">
        <v>236</v>
      </c>
      <c r="K10" s="10">
        <f t="shared" si="0"/>
        <v>1236</v>
      </c>
      <c r="L10" s="11">
        <f t="shared" si="1"/>
        <v>206</v>
      </c>
    </row>
    <row r="11" spans="1:12" ht="15">
      <c r="A11" s="9">
        <v>8</v>
      </c>
      <c r="B11" s="7" t="s">
        <v>127</v>
      </c>
      <c r="C11" s="7" t="s">
        <v>83</v>
      </c>
      <c r="D11" s="8">
        <v>24</v>
      </c>
      <c r="E11" s="9">
        <v>207</v>
      </c>
      <c r="F11" s="9">
        <v>218</v>
      </c>
      <c r="G11" s="9">
        <v>216</v>
      </c>
      <c r="H11" s="9">
        <v>177</v>
      </c>
      <c r="I11" s="9">
        <v>208</v>
      </c>
      <c r="J11" s="9">
        <v>201</v>
      </c>
      <c r="K11" s="10">
        <f t="shared" si="0"/>
        <v>1227</v>
      </c>
      <c r="L11" s="11">
        <f t="shared" si="1"/>
        <v>204.5</v>
      </c>
    </row>
    <row r="12" spans="1:12" ht="15">
      <c r="A12" s="9">
        <v>9</v>
      </c>
      <c r="B12" s="7" t="s">
        <v>134</v>
      </c>
      <c r="C12" s="7" t="s">
        <v>89</v>
      </c>
      <c r="D12" s="8">
        <v>28</v>
      </c>
      <c r="E12" s="9">
        <v>191</v>
      </c>
      <c r="F12" s="9">
        <v>221</v>
      </c>
      <c r="G12" s="9">
        <v>181</v>
      </c>
      <c r="H12" s="9">
        <v>211</v>
      </c>
      <c r="I12" s="9">
        <v>185</v>
      </c>
      <c r="J12" s="9">
        <v>223</v>
      </c>
      <c r="K12" s="10">
        <f t="shared" si="0"/>
        <v>1212</v>
      </c>
      <c r="L12" s="11">
        <f t="shared" si="1"/>
        <v>202</v>
      </c>
    </row>
    <row r="13" spans="1:12" ht="15">
      <c r="A13" s="9">
        <v>10</v>
      </c>
      <c r="B13" s="7" t="s">
        <v>249</v>
      </c>
      <c r="C13" s="7" t="s">
        <v>250</v>
      </c>
      <c r="D13" s="8">
        <v>10</v>
      </c>
      <c r="E13" s="9">
        <v>176</v>
      </c>
      <c r="F13" s="9">
        <v>176</v>
      </c>
      <c r="G13" s="9">
        <v>197</v>
      </c>
      <c r="H13" s="9">
        <v>235</v>
      </c>
      <c r="I13" s="9">
        <v>203</v>
      </c>
      <c r="J13" s="9">
        <v>216</v>
      </c>
      <c r="K13" s="10">
        <f t="shared" si="0"/>
        <v>1203</v>
      </c>
      <c r="L13" s="11">
        <f t="shared" si="1"/>
        <v>200.5</v>
      </c>
    </row>
    <row r="14" spans="1:12" ht="15">
      <c r="A14" s="9">
        <v>11</v>
      </c>
      <c r="B14" s="7" t="s">
        <v>122</v>
      </c>
      <c r="C14" s="7" t="s">
        <v>79</v>
      </c>
      <c r="D14" s="8">
        <v>21</v>
      </c>
      <c r="E14" s="9">
        <v>147</v>
      </c>
      <c r="F14" s="9">
        <v>242</v>
      </c>
      <c r="G14" s="9">
        <v>235</v>
      </c>
      <c r="H14" s="9">
        <v>167</v>
      </c>
      <c r="I14" s="9">
        <v>174</v>
      </c>
      <c r="J14" s="9">
        <v>237</v>
      </c>
      <c r="K14" s="10">
        <f t="shared" si="0"/>
        <v>1202</v>
      </c>
      <c r="L14" s="11">
        <f t="shared" si="1"/>
        <v>200.33333333333334</v>
      </c>
    </row>
    <row r="15" spans="1:12" ht="15">
      <c r="A15" s="9">
        <v>12</v>
      </c>
      <c r="B15" s="7" t="s">
        <v>136</v>
      </c>
      <c r="C15" s="7" t="s">
        <v>88</v>
      </c>
      <c r="D15" s="8">
        <v>29</v>
      </c>
      <c r="E15" s="9">
        <v>222</v>
      </c>
      <c r="F15" s="9">
        <v>170</v>
      </c>
      <c r="G15" s="9">
        <v>224</v>
      </c>
      <c r="H15" s="9">
        <v>187</v>
      </c>
      <c r="I15" s="9">
        <v>210</v>
      </c>
      <c r="J15" s="9">
        <v>173</v>
      </c>
      <c r="K15" s="10">
        <f t="shared" si="0"/>
        <v>1186</v>
      </c>
      <c r="L15" s="11">
        <f t="shared" si="1"/>
        <v>197.66666666666666</v>
      </c>
    </row>
    <row r="16" spans="1:13" ht="15">
      <c r="A16" s="9">
        <v>13</v>
      </c>
      <c r="B16" s="7" t="s">
        <v>206</v>
      </c>
      <c r="C16" s="7" t="s">
        <v>85</v>
      </c>
      <c r="D16" s="8">
        <v>6</v>
      </c>
      <c r="E16" s="9">
        <v>201</v>
      </c>
      <c r="F16" s="9">
        <v>162</v>
      </c>
      <c r="G16" s="9">
        <v>206</v>
      </c>
      <c r="H16" s="9">
        <v>202</v>
      </c>
      <c r="I16" s="9">
        <v>151</v>
      </c>
      <c r="J16" s="9">
        <v>237</v>
      </c>
      <c r="K16" s="10">
        <f t="shared" si="0"/>
        <v>1159</v>
      </c>
      <c r="L16" s="11">
        <f t="shared" si="1"/>
        <v>193.16666666666666</v>
      </c>
      <c r="M16" s="45"/>
    </row>
    <row r="17" spans="1:12" ht="15">
      <c r="A17" s="9">
        <v>14</v>
      </c>
      <c r="B17" s="7" t="s">
        <v>128</v>
      </c>
      <c r="C17" s="7" t="s">
        <v>84</v>
      </c>
      <c r="D17" s="8">
        <v>24</v>
      </c>
      <c r="E17" s="9">
        <v>232</v>
      </c>
      <c r="F17" s="9">
        <v>149</v>
      </c>
      <c r="G17" s="9">
        <v>173</v>
      </c>
      <c r="H17" s="9">
        <v>173</v>
      </c>
      <c r="I17" s="9">
        <v>277</v>
      </c>
      <c r="J17" s="9">
        <v>154</v>
      </c>
      <c r="K17" s="10">
        <f t="shared" si="0"/>
        <v>1158</v>
      </c>
      <c r="L17" s="11">
        <f t="shared" si="1"/>
        <v>193</v>
      </c>
    </row>
    <row r="18" spans="1:12" ht="15">
      <c r="A18" s="9">
        <v>15</v>
      </c>
      <c r="B18" s="7" t="s">
        <v>120</v>
      </c>
      <c r="C18" s="7" t="s">
        <v>77</v>
      </c>
      <c r="D18" s="8">
        <v>19</v>
      </c>
      <c r="E18" s="9">
        <v>183</v>
      </c>
      <c r="F18" s="9">
        <v>175</v>
      </c>
      <c r="G18" s="9">
        <v>222</v>
      </c>
      <c r="H18" s="9">
        <v>200</v>
      </c>
      <c r="I18" s="9">
        <v>178</v>
      </c>
      <c r="J18" s="9">
        <v>197</v>
      </c>
      <c r="K18" s="10">
        <f t="shared" si="0"/>
        <v>1155</v>
      </c>
      <c r="L18" s="11">
        <f t="shared" si="1"/>
        <v>192.5</v>
      </c>
    </row>
    <row r="19" spans="1:12" ht="15">
      <c r="A19" s="9">
        <v>16</v>
      </c>
      <c r="B19" s="7" t="s">
        <v>145</v>
      </c>
      <c r="C19" s="7" t="s">
        <v>97</v>
      </c>
      <c r="D19" s="8">
        <v>34</v>
      </c>
      <c r="E19" s="9">
        <v>187</v>
      </c>
      <c r="F19" s="9">
        <v>182</v>
      </c>
      <c r="G19" s="9">
        <v>202</v>
      </c>
      <c r="H19" s="9">
        <v>202</v>
      </c>
      <c r="I19" s="9">
        <v>179</v>
      </c>
      <c r="J19" s="9">
        <v>197</v>
      </c>
      <c r="K19" s="10">
        <f t="shared" si="0"/>
        <v>1149</v>
      </c>
      <c r="L19" s="11">
        <f t="shared" si="1"/>
        <v>191.5</v>
      </c>
    </row>
    <row r="20" spans="1:12" ht="15">
      <c r="A20" s="9">
        <v>17</v>
      </c>
      <c r="B20" s="7" t="s">
        <v>125</v>
      </c>
      <c r="C20" s="7" t="s">
        <v>82</v>
      </c>
      <c r="D20" s="8">
        <v>22</v>
      </c>
      <c r="E20" s="9">
        <v>198</v>
      </c>
      <c r="F20" s="9">
        <v>199</v>
      </c>
      <c r="G20" s="9">
        <v>212</v>
      </c>
      <c r="H20" s="9">
        <v>160</v>
      </c>
      <c r="I20" s="9">
        <v>176</v>
      </c>
      <c r="J20" s="9">
        <v>194</v>
      </c>
      <c r="K20" s="10">
        <f t="shared" si="0"/>
        <v>1139</v>
      </c>
      <c r="L20" s="11">
        <f t="shared" si="1"/>
        <v>189.83333333333334</v>
      </c>
    </row>
    <row r="21" spans="1:12" ht="15">
      <c r="A21" s="9">
        <v>18</v>
      </c>
      <c r="B21" s="7" t="s">
        <v>101</v>
      </c>
      <c r="C21" s="7" t="s">
        <v>66</v>
      </c>
      <c r="D21" s="8">
        <v>5</v>
      </c>
      <c r="E21" s="9">
        <v>158</v>
      </c>
      <c r="F21" s="9">
        <v>168</v>
      </c>
      <c r="G21" s="9">
        <v>214</v>
      </c>
      <c r="H21" s="9">
        <v>213</v>
      </c>
      <c r="I21" s="9">
        <v>195</v>
      </c>
      <c r="J21" s="9">
        <v>181</v>
      </c>
      <c r="K21" s="10">
        <f t="shared" si="0"/>
        <v>1129</v>
      </c>
      <c r="L21" s="11">
        <f t="shared" si="1"/>
        <v>188.16666666666666</v>
      </c>
    </row>
    <row r="22" spans="1:12" ht="15">
      <c r="A22" s="9">
        <v>19</v>
      </c>
      <c r="B22" s="7" t="s">
        <v>138</v>
      </c>
      <c r="C22" s="7" t="s">
        <v>92</v>
      </c>
      <c r="D22" s="8">
        <v>30</v>
      </c>
      <c r="E22" s="9">
        <v>168</v>
      </c>
      <c r="F22" s="9">
        <v>195</v>
      </c>
      <c r="G22" s="9">
        <v>201</v>
      </c>
      <c r="H22" s="9">
        <v>177</v>
      </c>
      <c r="I22" s="9">
        <v>194</v>
      </c>
      <c r="J22" s="9">
        <v>192</v>
      </c>
      <c r="K22" s="10">
        <f t="shared" si="0"/>
        <v>1127</v>
      </c>
      <c r="L22" s="11">
        <f t="shared" si="1"/>
        <v>187.83333333333334</v>
      </c>
    </row>
    <row r="23" spans="1:12" ht="15">
      <c r="A23" s="9">
        <v>20</v>
      </c>
      <c r="B23" s="7" t="s">
        <v>99</v>
      </c>
      <c r="C23" s="7" t="s">
        <v>64</v>
      </c>
      <c r="D23" s="8">
        <v>3</v>
      </c>
      <c r="E23" s="9">
        <v>156</v>
      </c>
      <c r="F23" s="9">
        <v>163</v>
      </c>
      <c r="G23" s="9">
        <v>170</v>
      </c>
      <c r="H23" s="9">
        <v>216</v>
      </c>
      <c r="I23" s="9">
        <v>197</v>
      </c>
      <c r="J23" s="9">
        <v>224</v>
      </c>
      <c r="K23" s="10">
        <f t="shared" si="0"/>
        <v>1126</v>
      </c>
      <c r="L23" s="11">
        <f t="shared" si="1"/>
        <v>187.66666666666666</v>
      </c>
    </row>
    <row r="24" spans="1:12" ht="15">
      <c r="A24" s="9">
        <v>21</v>
      </c>
      <c r="B24" s="7" t="s">
        <v>111</v>
      </c>
      <c r="C24" s="7" t="s">
        <v>64</v>
      </c>
      <c r="D24" s="8">
        <v>10</v>
      </c>
      <c r="E24" s="9">
        <v>213</v>
      </c>
      <c r="F24" s="9">
        <v>149</v>
      </c>
      <c r="G24" s="9">
        <v>188</v>
      </c>
      <c r="H24" s="9">
        <v>210</v>
      </c>
      <c r="I24" s="9">
        <v>171</v>
      </c>
      <c r="J24" s="9">
        <v>195</v>
      </c>
      <c r="K24" s="10">
        <f t="shared" si="0"/>
        <v>1126</v>
      </c>
      <c r="L24" s="11">
        <f>AVERAGE(E24:J24)</f>
        <v>187.66666666666666</v>
      </c>
    </row>
    <row r="25" spans="1:12" ht="15">
      <c r="A25" s="9">
        <v>22</v>
      </c>
      <c r="B25" s="7" t="s">
        <v>117</v>
      </c>
      <c r="C25" s="7" t="s">
        <v>77</v>
      </c>
      <c r="D25" s="8">
        <v>17</v>
      </c>
      <c r="E25" s="9">
        <v>221</v>
      </c>
      <c r="F25" s="9">
        <v>140</v>
      </c>
      <c r="G25" s="9">
        <v>168</v>
      </c>
      <c r="H25" s="9">
        <v>199</v>
      </c>
      <c r="I25" s="9">
        <v>200</v>
      </c>
      <c r="J25" s="9">
        <v>190</v>
      </c>
      <c r="K25" s="10">
        <f t="shared" si="0"/>
        <v>1118</v>
      </c>
      <c r="L25" s="11">
        <f>AVERAGE(E25:J25)</f>
        <v>186.33333333333334</v>
      </c>
    </row>
    <row r="26" spans="1:12" ht="15">
      <c r="A26" s="9">
        <v>23</v>
      </c>
      <c r="B26" s="7" t="s">
        <v>129</v>
      </c>
      <c r="C26" s="7" t="s">
        <v>85</v>
      </c>
      <c r="D26" s="8">
        <v>25</v>
      </c>
      <c r="E26" s="9">
        <v>162</v>
      </c>
      <c r="F26" s="9">
        <v>223</v>
      </c>
      <c r="G26" s="9">
        <v>122</v>
      </c>
      <c r="H26" s="9">
        <v>191</v>
      </c>
      <c r="I26" s="9">
        <v>206</v>
      </c>
      <c r="J26" s="9">
        <v>214</v>
      </c>
      <c r="K26" s="10">
        <f t="shared" si="0"/>
        <v>1118</v>
      </c>
      <c r="L26" s="11">
        <f aca="true" t="shared" si="2" ref="L26:L41">AVERAGE(E26:J26)</f>
        <v>186.33333333333334</v>
      </c>
    </row>
    <row r="27" spans="1:12" ht="15">
      <c r="A27" s="9">
        <v>24</v>
      </c>
      <c r="B27" s="7" t="s">
        <v>109</v>
      </c>
      <c r="C27" s="7" t="s">
        <v>71</v>
      </c>
      <c r="D27" s="8">
        <v>15</v>
      </c>
      <c r="E27" s="9">
        <v>174</v>
      </c>
      <c r="F27" s="9">
        <v>192</v>
      </c>
      <c r="G27" s="9">
        <v>195</v>
      </c>
      <c r="H27" s="9">
        <v>147</v>
      </c>
      <c r="I27" s="9">
        <v>162</v>
      </c>
      <c r="J27" s="9">
        <v>245</v>
      </c>
      <c r="K27" s="10">
        <f t="shared" si="0"/>
        <v>1115</v>
      </c>
      <c r="L27" s="11">
        <f t="shared" si="2"/>
        <v>185.83333333333334</v>
      </c>
    </row>
    <row r="28" spans="1:12" ht="15">
      <c r="A28" s="9">
        <v>25</v>
      </c>
      <c r="B28" s="7" t="s">
        <v>132</v>
      </c>
      <c r="C28" s="7" t="s">
        <v>86</v>
      </c>
      <c r="D28" s="8">
        <v>27</v>
      </c>
      <c r="E28" s="9">
        <v>148</v>
      </c>
      <c r="F28" s="9">
        <v>201</v>
      </c>
      <c r="G28" s="9">
        <v>178</v>
      </c>
      <c r="H28" s="9">
        <v>225</v>
      </c>
      <c r="I28" s="9">
        <v>138</v>
      </c>
      <c r="J28" s="9">
        <v>220</v>
      </c>
      <c r="K28" s="10">
        <f t="shared" si="0"/>
        <v>1110</v>
      </c>
      <c r="L28" s="11">
        <f t="shared" si="2"/>
        <v>185</v>
      </c>
    </row>
    <row r="29" spans="1:12" ht="15">
      <c r="A29" s="9">
        <v>26</v>
      </c>
      <c r="B29" s="7" t="s">
        <v>121</v>
      </c>
      <c r="C29" s="7" t="s">
        <v>79</v>
      </c>
      <c r="D29" s="8">
        <v>20</v>
      </c>
      <c r="E29" s="9">
        <v>178</v>
      </c>
      <c r="F29" s="9">
        <v>164</v>
      </c>
      <c r="G29" s="9">
        <v>215</v>
      </c>
      <c r="H29" s="9">
        <v>185</v>
      </c>
      <c r="I29" s="9">
        <v>218</v>
      </c>
      <c r="J29" s="9">
        <v>146</v>
      </c>
      <c r="K29" s="10">
        <f t="shared" si="0"/>
        <v>1106</v>
      </c>
      <c r="L29" s="11">
        <f t="shared" si="2"/>
        <v>184.33333333333334</v>
      </c>
    </row>
    <row r="30" spans="1:12" ht="15">
      <c r="A30" s="9">
        <v>27</v>
      </c>
      <c r="B30" s="7" t="s">
        <v>131</v>
      </c>
      <c r="C30" s="7" t="s">
        <v>86</v>
      </c>
      <c r="D30" s="8">
        <v>26</v>
      </c>
      <c r="E30" s="9">
        <v>168</v>
      </c>
      <c r="F30" s="9">
        <v>200</v>
      </c>
      <c r="G30" s="9">
        <v>225</v>
      </c>
      <c r="H30" s="9">
        <v>127</v>
      </c>
      <c r="I30" s="9">
        <v>200</v>
      </c>
      <c r="J30" s="9">
        <v>185</v>
      </c>
      <c r="K30" s="10">
        <f t="shared" si="0"/>
        <v>1105</v>
      </c>
      <c r="L30" s="11">
        <f t="shared" si="2"/>
        <v>184.16666666666666</v>
      </c>
    </row>
    <row r="31" spans="1:12" ht="15">
      <c r="A31" s="9">
        <v>28</v>
      </c>
      <c r="B31" s="7" t="s">
        <v>220</v>
      </c>
      <c r="C31" s="7" t="s">
        <v>73</v>
      </c>
      <c r="D31" s="8">
        <v>13</v>
      </c>
      <c r="E31" s="9">
        <v>153</v>
      </c>
      <c r="F31" s="9">
        <v>201</v>
      </c>
      <c r="G31" s="9">
        <v>142</v>
      </c>
      <c r="H31" s="9">
        <v>160</v>
      </c>
      <c r="I31" s="9">
        <v>253</v>
      </c>
      <c r="J31" s="9">
        <v>181</v>
      </c>
      <c r="K31" s="10">
        <f t="shared" si="0"/>
        <v>1090</v>
      </c>
      <c r="L31" s="11">
        <f t="shared" si="2"/>
        <v>181.66666666666666</v>
      </c>
    </row>
    <row r="32" spans="1:12" ht="15">
      <c r="A32" s="9">
        <v>29</v>
      </c>
      <c r="B32" s="7" t="s">
        <v>116</v>
      </c>
      <c r="C32" s="7" t="s">
        <v>76</v>
      </c>
      <c r="D32" s="8">
        <v>14</v>
      </c>
      <c r="E32" s="9">
        <v>178</v>
      </c>
      <c r="F32" s="9">
        <v>171</v>
      </c>
      <c r="G32" s="9">
        <v>162</v>
      </c>
      <c r="H32" s="9">
        <v>207</v>
      </c>
      <c r="I32" s="9">
        <v>195</v>
      </c>
      <c r="J32" s="9">
        <v>174</v>
      </c>
      <c r="K32" s="10">
        <f t="shared" si="0"/>
        <v>1087</v>
      </c>
      <c r="L32" s="11">
        <f t="shared" si="2"/>
        <v>181.16666666666666</v>
      </c>
    </row>
    <row r="33" spans="1:12" ht="15">
      <c r="A33" s="9">
        <v>30</v>
      </c>
      <c r="B33" s="7" t="s">
        <v>112</v>
      </c>
      <c r="C33" s="7" t="s">
        <v>68</v>
      </c>
      <c r="D33" s="8">
        <v>10</v>
      </c>
      <c r="E33" s="9">
        <v>151</v>
      </c>
      <c r="F33" s="9">
        <v>227</v>
      </c>
      <c r="G33" s="9">
        <v>205</v>
      </c>
      <c r="H33" s="9">
        <v>165</v>
      </c>
      <c r="I33" s="9">
        <v>160</v>
      </c>
      <c r="J33" s="9">
        <v>177</v>
      </c>
      <c r="K33" s="10">
        <f t="shared" si="0"/>
        <v>1085</v>
      </c>
      <c r="L33" s="11">
        <f t="shared" si="2"/>
        <v>180.83333333333334</v>
      </c>
    </row>
    <row r="34" spans="1:12" ht="15">
      <c r="A34" s="9">
        <v>31</v>
      </c>
      <c r="B34" s="7" t="s">
        <v>113</v>
      </c>
      <c r="C34" s="7" t="s">
        <v>73</v>
      </c>
      <c r="D34" s="8">
        <v>11</v>
      </c>
      <c r="E34" s="9">
        <v>159</v>
      </c>
      <c r="F34" s="9">
        <v>175</v>
      </c>
      <c r="G34" s="9">
        <v>221</v>
      </c>
      <c r="H34" s="9">
        <v>160</v>
      </c>
      <c r="I34" s="9">
        <v>179</v>
      </c>
      <c r="J34" s="9">
        <v>180</v>
      </c>
      <c r="K34" s="10">
        <f t="shared" si="0"/>
        <v>1074</v>
      </c>
      <c r="L34" s="11">
        <f t="shared" si="2"/>
        <v>179</v>
      </c>
    </row>
    <row r="35" spans="1:12" ht="15">
      <c r="A35" s="9">
        <v>32</v>
      </c>
      <c r="B35" s="7" t="s">
        <v>108</v>
      </c>
      <c r="C35" s="7" t="s">
        <v>68</v>
      </c>
      <c r="D35" s="8">
        <v>8</v>
      </c>
      <c r="E35" s="9">
        <v>167</v>
      </c>
      <c r="F35" s="9">
        <v>214</v>
      </c>
      <c r="G35" s="9">
        <v>183</v>
      </c>
      <c r="H35" s="9">
        <v>185</v>
      </c>
      <c r="I35" s="9">
        <v>155</v>
      </c>
      <c r="J35" s="9">
        <v>164</v>
      </c>
      <c r="K35" s="10">
        <f t="shared" si="0"/>
        <v>1068</v>
      </c>
      <c r="L35" s="11">
        <f t="shared" si="2"/>
        <v>178</v>
      </c>
    </row>
    <row r="36" spans="1:12" ht="15">
      <c r="A36" s="9">
        <v>33</v>
      </c>
      <c r="B36" s="7" t="s">
        <v>139</v>
      </c>
      <c r="C36" s="7" t="s">
        <v>93</v>
      </c>
      <c r="D36" s="8">
        <v>31</v>
      </c>
      <c r="E36" s="9">
        <v>206</v>
      </c>
      <c r="F36" s="9">
        <v>166</v>
      </c>
      <c r="G36" s="9">
        <v>166</v>
      </c>
      <c r="H36" s="9">
        <v>157</v>
      </c>
      <c r="I36" s="9">
        <v>191</v>
      </c>
      <c r="J36" s="9">
        <v>178</v>
      </c>
      <c r="K36" s="10">
        <f aca="true" t="shared" si="3" ref="K36:K66">SUM(E36:J36)</f>
        <v>1064</v>
      </c>
      <c r="L36" s="11">
        <f t="shared" si="2"/>
        <v>177.33333333333334</v>
      </c>
    </row>
    <row r="37" spans="1:12" ht="15">
      <c r="A37" s="9">
        <v>34</v>
      </c>
      <c r="B37" s="7" t="s">
        <v>251</v>
      </c>
      <c r="C37" s="7" t="s">
        <v>252</v>
      </c>
      <c r="D37" s="8">
        <v>30</v>
      </c>
      <c r="E37" s="9">
        <v>194</v>
      </c>
      <c r="F37" s="9">
        <v>202</v>
      </c>
      <c r="G37" s="9">
        <v>200</v>
      </c>
      <c r="H37" s="9">
        <v>156</v>
      </c>
      <c r="I37" s="9">
        <v>182</v>
      </c>
      <c r="J37" s="9">
        <v>123</v>
      </c>
      <c r="K37" s="10">
        <f t="shared" si="3"/>
        <v>1057</v>
      </c>
      <c r="L37" s="11">
        <f t="shared" si="2"/>
        <v>176.16666666666666</v>
      </c>
    </row>
    <row r="38" spans="1:12" ht="15">
      <c r="A38" s="9">
        <v>35</v>
      </c>
      <c r="B38" s="7" t="s">
        <v>224</v>
      </c>
      <c r="C38" s="7" t="s">
        <v>67</v>
      </c>
      <c r="D38" s="8">
        <v>17</v>
      </c>
      <c r="E38" s="9">
        <v>179</v>
      </c>
      <c r="F38" s="9">
        <v>199</v>
      </c>
      <c r="G38" s="9">
        <v>151</v>
      </c>
      <c r="H38" s="9">
        <v>200</v>
      </c>
      <c r="I38" s="9">
        <v>172</v>
      </c>
      <c r="J38" s="9">
        <v>150</v>
      </c>
      <c r="K38" s="10">
        <f t="shared" si="3"/>
        <v>1051</v>
      </c>
      <c r="L38" s="11">
        <f t="shared" si="2"/>
        <v>175.16666666666666</v>
      </c>
    </row>
    <row r="39" spans="1:12" ht="15">
      <c r="A39" s="9">
        <v>36</v>
      </c>
      <c r="B39" s="7" t="s">
        <v>107</v>
      </c>
      <c r="C39" s="7" t="s">
        <v>64</v>
      </c>
      <c r="D39" s="8">
        <v>7</v>
      </c>
      <c r="E39" s="9">
        <v>178</v>
      </c>
      <c r="F39" s="9">
        <v>180</v>
      </c>
      <c r="G39" s="9">
        <v>157</v>
      </c>
      <c r="H39" s="9">
        <v>196</v>
      </c>
      <c r="I39" s="9">
        <v>159</v>
      </c>
      <c r="J39" s="9">
        <v>166</v>
      </c>
      <c r="K39" s="10">
        <f t="shared" si="3"/>
        <v>1036</v>
      </c>
      <c r="L39" s="11">
        <f t="shared" si="2"/>
        <v>172.66666666666666</v>
      </c>
    </row>
    <row r="40" spans="1:12" ht="15">
      <c r="A40" s="9">
        <v>37</v>
      </c>
      <c r="B40" s="7" t="s">
        <v>246</v>
      </c>
      <c r="C40" s="7" t="s">
        <v>308</v>
      </c>
      <c r="D40" s="8">
        <v>14</v>
      </c>
      <c r="E40" s="9">
        <v>141</v>
      </c>
      <c r="F40" s="9">
        <v>192</v>
      </c>
      <c r="G40" s="9">
        <v>201</v>
      </c>
      <c r="H40" s="9">
        <v>149</v>
      </c>
      <c r="I40" s="9">
        <v>166</v>
      </c>
      <c r="J40" s="9">
        <v>187</v>
      </c>
      <c r="K40" s="10">
        <f t="shared" si="3"/>
        <v>1036</v>
      </c>
      <c r="L40" s="11">
        <f t="shared" si="2"/>
        <v>172.66666666666666</v>
      </c>
    </row>
    <row r="41" spans="1:12" ht="15">
      <c r="A41" s="9">
        <v>38</v>
      </c>
      <c r="B41" s="7" t="s">
        <v>104</v>
      </c>
      <c r="C41" s="7" t="s">
        <v>64</v>
      </c>
      <c r="D41" s="8">
        <v>6</v>
      </c>
      <c r="E41" s="9">
        <v>180</v>
      </c>
      <c r="F41" s="9">
        <v>145</v>
      </c>
      <c r="G41" s="9">
        <v>136</v>
      </c>
      <c r="H41" s="9">
        <v>179</v>
      </c>
      <c r="I41" s="9">
        <v>172</v>
      </c>
      <c r="J41" s="9">
        <v>221</v>
      </c>
      <c r="K41" s="10">
        <f t="shared" si="3"/>
        <v>1033</v>
      </c>
      <c r="L41" s="11">
        <f t="shared" si="2"/>
        <v>172.16666666666666</v>
      </c>
    </row>
    <row r="42" spans="1:12" ht="15">
      <c r="A42" s="9">
        <v>39</v>
      </c>
      <c r="B42" s="7" t="s">
        <v>225</v>
      </c>
      <c r="C42" s="7" t="s">
        <v>70</v>
      </c>
      <c r="D42" s="8">
        <v>24</v>
      </c>
      <c r="E42" s="9">
        <v>161</v>
      </c>
      <c r="F42" s="9">
        <v>156</v>
      </c>
      <c r="G42" s="9">
        <v>173</v>
      </c>
      <c r="H42" s="9">
        <v>136</v>
      </c>
      <c r="I42" s="9">
        <v>194</v>
      </c>
      <c r="J42" s="9">
        <v>212</v>
      </c>
      <c r="K42" s="10">
        <f t="shared" si="3"/>
        <v>1032</v>
      </c>
      <c r="L42" s="11">
        <f aca="true" t="shared" si="4" ref="L42:L49">AVERAGE(E42:J42)</f>
        <v>172</v>
      </c>
    </row>
    <row r="43" spans="1:12" ht="15">
      <c r="A43" s="9">
        <v>40</v>
      </c>
      <c r="B43" s="7" t="s">
        <v>126</v>
      </c>
      <c r="C43" s="7" t="s">
        <v>82</v>
      </c>
      <c r="D43" s="8">
        <v>23</v>
      </c>
      <c r="E43" s="9">
        <v>155</v>
      </c>
      <c r="F43" s="9">
        <v>191</v>
      </c>
      <c r="G43" s="9">
        <v>159</v>
      </c>
      <c r="H43" s="9">
        <v>163</v>
      </c>
      <c r="I43" s="9">
        <v>159</v>
      </c>
      <c r="J43" s="9">
        <v>203</v>
      </c>
      <c r="K43" s="10">
        <f t="shared" si="3"/>
        <v>1030</v>
      </c>
      <c r="L43" s="11">
        <f t="shared" si="4"/>
        <v>171.66666666666666</v>
      </c>
    </row>
    <row r="44" spans="1:12" ht="15">
      <c r="A44" s="9">
        <v>41</v>
      </c>
      <c r="B44" s="7" t="s">
        <v>247</v>
      </c>
      <c r="C44" s="7" t="s">
        <v>248</v>
      </c>
      <c r="D44" s="8">
        <v>15</v>
      </c>
      <c r="E44" s="9">
        <v>185</v>
      </c>
      <c r="F44" s="9">
        <v>166</v>
      </c>
      <c r="G44" s="9">
        <v>199</v>
      </c>
      <c r="H44" s="9">
        <v>162</v>
      </c>
      <c r="I44" s="9">
        <v>156</v>
      </c>
      <c r="J44" s="9">
        <v>152</v>
      </c>
      <c r="K44" s="10">
        <f t="shared" si="3"/>
        <v>1020</v>
      </c>
      <c r="L44" s="11">
        <f t="shared" si="4"/>
        <v>170</v>
      </c>
    </row>
    <row r="45" spans="1:12" ht="15">
      <c r="A45" s="9">
        <v>42</v>
      </c>
      <c r="B45" s="7" t="s">
        <v>114</v>
      </c>
      <c r="C45" s="7" t="s">
        <v>74</v>
      </c>
      <c r="D45" s="8">
        <v>12</v>
      </c>
      <c r="E45" s="9">
        <v>152</v>
      </c>
      <c r="F45" s="9">
        <v>183</v>
      </c>
      <c r="G45" s="9">
        <v>179</v>
      </c>
      <c r="H45" s="9">
        <v>169</v>
      </c>
      <c r="I45" s="9">
        <v>172</v>
      </c>
      <c r="J45" s="9">
        <v>152</v>
      </c>
      <c r="K45" s="10">
        <f t="shared" si="3"/>
        <v>1007</v>
      </c>
      <c r="L45" s="11">
        <f t="shared" si="4"/>
        <v>167.83333333333334</v>
      </c>
    </row>
    <row r="46" spans="1:12" ht="15">
      <c r="A46" s="9">
        <v>43</v>
      </c>
      <c r="B46" s="7" t="s">
        <v>119</v>
      </c>
      <c r="C46" s="7" t="s">
        <v>78</v>
      </c>
      <c r="D46" s="8">
        <v>19</v>
      </c>
      <c r="E46" s="9">
        <v>167</v>
      </c>
      <c r="F46" s="9">
        <v>152</v>
      </c>
      <c r="G46" s="9">
        <v>183</v>
      </c>
      <c r="H46" s="9">
        <v>218</v>
      </c>
      <c r="I46" s="9">
        <v>175</v>
      </c>
      <c r="J46" s="9">
        <v>98</v>
      </c>
      <c r="K46" s="10">
        <f t="shared" si="3"/>
        <v>993</v>
      </c>
      <c r="L46" s="11">
        <f t="shared" si="4"/>
        <v>165.5</v>
      </c>
    </row>
    <row r="47" spans="1:12" ht="15">
      <c r="A47" s="9">
        <v>44</v>
      </c>
      <c r="B47" s="7" t="s">
        <v>207</v>
      </c>
      <c r="C47" s="7" t="s">
        <v>180</v>
      </c>
      <c r="D47" s="8">
        <v>15</v>
      </c>
      <c r="E47" s="9">
        <v>150</v>
      </c>
      <c r="F47" s="9">
        <v>144</v>
      </c>
      <c r="G47" s="9">
        <v>188</v>
      </c>
      <c r="H47" s="9">
        <v>169</v>
      </c>
      <c r="I47" s="9">
        <v>159</v>
      </c>
      <c r="J47" s="9">
        <v>181</v>
      </c>
      <c r="K47" s="10">
        <f t="shared" si="3"/>
        <v>991</v>
      </c>
      <c r="L47" s="11">
        <f t="shared" si="4"/>
        <v>165.16666666666666</v>
      </c>
    </row>
    <row r="48" spans="1:12" ht="15">
      <c r="A48" s="9">
        <v>45</v>
      </c>
      <c r="B48" s="7" t="s">
        <v>203</v>
      </c>
      <c r="C48" s="7" t="s">
        <v>77</v>
      </c>
      <c r="D48" s="8">
        <v>12</v>
      </c>
      <c r="E48" s="9">
        <v>143</v>
      </c>
      <c r="F48" s="9">
        <v>187</v>
      </c>
      <c r="G48" s="9">
        <v>201</v>
      </c>
      <c r="H48" s="9">
        <v>117</v>
      </c>
      <c r="I48" s="9">
        <v>161</v>
      </c>
      <c r="J48" s="9">
        <v>177</v>
      </c>
      <c r="K48" s="10">
        <f t="shared" si="3"/>
        <v>986</v>
      </c>
      <c r="L48" s="11">
        <f t="shared" si="4"/>
        <v>164.33333333333334</v>
      </c>
    </row>
    <row r="49" spans="1:12" ht="15">
      <c r="A49" s="9">
        <v>46</v>
      </c>
      <c r="B49" s="7" t="s">
        <v>115</v>
      </c>
      <c r="C49" s="7" t="s">
        <v>75</v>
      </c>
      <c r="D49" s="8">
        <v>13</v>
      </c>
      <c r="E49" s="9">
        <v>167</v>
      </c>
      <c r="F49" s="9">
        <v>122</v>
      </c>
      <c r="G49" s="9">
        <v>156</v>
      </c>
      <c r="H49" s="9">
        <v>155</v>
      </c>
      <c r="I49" s="9">
        <v>183</v>
      </c>
      <c r="J49" s="9">
        <v>202</v>
      </c>
      <c r="K49" s="10">
        <f t="shared" si="3"/>
        <v>985</v>
      </c>
      <c r="L49" s="11">
        <f t="shared" si="4"/>
        <v>164.16666666666666</v>
      </c>
    </row>
    <row r="50" spans="1:12" ht="15">
      <c r="A50" s="9">
        <v>47</v>
      </c>
      <c r="B50" s="7" t="s">
        <v>144</v>
      </c>
      <c r="C50" s="7" t="s">
        <v>96</v>
      </c>
      <c r="D50" s="8">
        <v>33</v>
      </c>
      <c r="E50" s="9">
        <v>207</v>
      </c>
      <c r="F50" s="9">
        <v>152</v>
      </c>
      <c r="G50" s="9">
        <v>174</v>
      </c>
      <c r="H50" s="9">
        <v>159</v>
      </c>
      <c r="I50" s="9">
        <v>144</v>
      </c>
      <c r="J50" s="9">
        <v>144</v>
      </c>
      <c r="K50" s="10">
        <f t="shared" si="3"/>
        <v>980</v>
      </c>
      <c r="L50" s="11">
        <f aca="true" t="shared" si="5" ref="L50:L58">AVERAGE(E50:J50)</f>
        <v>163.33333333333334</v>
      </c>
    </row>
    <row r="51" spans="1:12" ht="15">
      <c r="A51" s="9">
        <v>48</v>
      </c>
      <c r="B51" s="7" t="s">
        <v>98</v>
      </c>
      <c r="C51" s="7" t="s">
        <v>63</v>
      </c>
      <c r="D51" s="8">
        <v>3</v>
      </c>
      <c r="E51" s="9">
        <v>181</v>
      </c>
      <c r="F51" s="9">
        <v>188</v>
      </c>
      <c r="G51" s="9">
        <v>169</v>
      </c>
      <c r="H51" s="9">
        <v>141</v>
      </c>
      <c r="I51" s="9">
        <v>155</v>
      </c>
      <c r="J51" s="9">
        <v>141</v>
      </c>
      <c r="K51" s="10">
        <f t="shared" si="3"/>
        <v>975</v>
      </c>
      <c r="L51" s="11">
        <f t="shared" si="5"/>
        <v>162.5</v>
      </c>
    </row>
    <row r="52" spans="1:12" ht="15">
      <c r="A52" s="9">
        <v>49</v>
      </c>
      <c r="B52" s="7" t="s">
        <v>137</v>
      </c>
      <c r="C52" s="7" t="s">
        <v>91</v>
      </c>
      <c r="D52" s="8">
        <v>29</v>
      </c>
      <c r="E52" s="9">
        <v>158</v>
      </c>
      <c r="F52" s="9">
        <v>194</v>
      </c>
      <c r="G52" s="9">
        <v>144</v>
      </c>
      <c r="H52" s="9">
        <v>159</v>
      </c>
      <c r="I52" s="9">
        <v>166</v>
      </c>
      <c r="J52" s="9">
        <v>139</v>
      </c>
      <c r="K52" s="10">
        <f t="shared" si="3"/>
        <v>960</v>
      </c>
      <c r="L52" s="11">
        <f t="shared" si="5"/>
        <v>160</v>
      </c>
    </row>
    <row r="53" spans="1:12" ht="15">
      <c r="A53" s="9">
        <v>50</v>
      </c>
      <c r="B53" s="7" t="s">
        <v>106</v>
      </c>
      <c r="C53" s="7" t="s">
        <v>70</v>
      </c>
      <c r="D53" s="8">
        <v>18</v>
      </c>
      <c r="E53" s="9">
        <v>190</v>
      </c>
      <c r="F53" s="9">
        <v>153</v>
      </c>
      <c r="G53" s="9">
        <v>154</v>
      </c>
      <c r="H53" s="9">
        <v>151</v>
      </c>
      <c r="I53" s="9">
        <v>168</v>
      </c>
      <c r="J53" s="9">
        <v>143</v>
      </c>
      <c r="K53" s="10">
        <f t="shared" si="3"/>
        <v>959</v>
      </c>
      <c r="L53" s="11">
        <f t="shared" si="5"/>
        <v>159.83333333333334</v>
      </c>
    </row>
    <row r="54" spans="1:12" ht="15">
      <c r="A54" s="9">
        <v>51</v>
      </c>
      <c r="B54" s="7" t="s">
        <v>105</v>
      </c>
      <c r="C54" s="7" t="s">
        <v>69</v>
      </c>
      <c r="D54" s="8">
        <v>7</v>
      </c>
      <c r="E54" s="9">
        <v>157</v>
      </c>
      <c r="F54" s="9">
        <v>182</v>
      </c>
      <c r="G54" s="9">
        <v>149</v>
      </c>
      <c r="H54" s="9">
        <v>142</v>
      </c>
      <c r="I54" s="9">
        <v>168</v>
      </c>
      <c r="J54" s="9">
        <v>160</v>
      </c>
      <c r="K54" s="10">
        <f t="shared" si="3"/>
        <v>958</v>
      </c>
      <c r="L54" s="11">
        <f t="shared" si="5"/>
        <v>159.66666666666666</v>
      </c>
    </row>
    <row r="55" spans="1:12" ht="15">
      <c r="A55" s="9">
        <v>52</v>
      </c>
      <c r="B55" s="7" t="s">
        <v>141</v>
      </c>
      <c r="C55" s="7" t="s">
        <v>245</v>
      </c>
      <c r="D55" s="8">
        <v>32</v>
      </c>
      <c r="E55" s="9">
        <v>185</v>
      </c>
      <c r="F55" s="9">
        <v>167</v>
      </c>
      <c r="G55" s="9">
        <v>138</v>
      </c>
      <c r="H55" s="9">
        <v>138</v>
      </c>
      <c r="I55" s="9">
        <v>136</v>
      </c>
      <c r="J55" s="9">
        <v>184</v>
      </c>
      <c r="K55" s="10">
        <f t="shared" si="3"/>
        <v>948</v>
      </c>
      <c r="L55" s="11">
        <f t="shared" si="5"/>
        <v>158</v>
      </c>
    </row>
    <row r="56" spans="1:12" ht="15">
      <c r="A56" s="9">
        <v>53</v>
      </c>
      <c r="B56" s="7" t="s">
        <v>103</v>
      </c>
      <c r="C56" s="7" t="s">
        <v>68</v>
      </c>
      <c r="D56" s="8">
        <v>6</v>
      </c>
      <c r="E56" s="9">
        <v>162</v>
      </c>
      <c r="F56" s="9">
        <v>141</v>
      </c>
      <c r="G56" s="9">
        <v>158</v>
      </c>
      <c r="H56" s="9">
        <v>179</v>
      </c>
      <c r="I56" s="9">
        <v>168</v>
      </c>
      <c r="J56" s="9">
        <v>126</v>
      </c>
      <c r="K56" s="10">
        <f t="shared" si="3"/>
        <v>934</v>
      </c>
      <c r="L56" s="11">
        <f t="shared" si="5"/>
        <v>155.66666666666666</v>
      </c>
    </row>
    <row r="57" spans="1:12" ht="15">
      <c r="A57" s="9">
        <v>54</v>
      </c>
      <c r="B57" s="7" t="s">
        <v>244</v>
      </c>
      <c r="C57" s="7" t="s">
        <v>64</v>
      </c>
      <c r="D57" s="8">
        <v>4</v>
      </c>
      <c r="E57" s="9">
        <v>175</v>
      </c>
      <c r="F57" s="9">
        <v>133</v>
      </c>
      <c r="G57" s="9">
        <v>190</v>
      </c>
      <c r="H57" s="9">
        <v>142</v>
      </c>
      <c r="I57" s="9">
        <v>134</v>
      </c>
      <c r="J57" s="9">
        <v>157</v>
      </c>
      <c r="K57" s="10">
        <f t="shared" si="3"/>
        <v>931</v>
      </c>
      <c r="L57" s="11">
        <f t="shared" si="5"/>
        <v>155.16666666666666</v>
      </c>
    </row>
    <row r="58" spans="1:12" ht="15">
      <c r="A58" s="9">
        <v>55</v>
      </c>
      <c r="B58" s="7" t="s">
        <v>140</v>
      </c>
      <c r="C58" s="7" t="s">
        <v>91</v>
      </c>
      <c r="D58" s="8">
        <v>31</v>
      </c>
      <c r="E58" s="9">
        <v>187</v>
      </c>
      <c r="F58" s="9">
        <v>134</v>
      </c>
      <c r="G58" s="9">
        <v>178</v>
      </c>
      <c r="H58" s="9">
        <v>166</v>
      </c>
      <c r="I58" s="9">
        <v>126</v>
      </c>
      <c r="J58" s="9">
        <v>138</v>
      </c>
      <c r="K58" s="10">
        <f t="shared" si="3"/>
        <v>929</v>
      </c>
      <c r="L58" s="11">
        <f t="shared" si="5"/>
        <v>154.83333333333334</v>
      </c>
    </row>
    <row r="59" spans="1:12" ht="15">
      <c r="A59" s="9">
        <v>56</v>
      </c>
      <c r="B59" s="7" t="s">
        <v>142</v>
      </c>
      <c r="C59" s="7" t="s">
        <v>94</v>
      </c>
      <c r="D59" s="8">
        <v>32</v>
      </c>
      <c r="E59" s="9">
        <v>184</v>
      </c>
      <c r="F59" s="9">
        <v>186</v>
      </c>
      <c r="G59" s="9">
        <v>169</v>
      </c>
      <c r="H59" s="9">
        <v>131</v>
      </c>
      <c r="I59" s="9">
        <v>159</v>
      </c>
      <c r="J59" s="9">
        <v>91</v>
      </c>
      <c r="K59" s="10">
        <f t="shared" si="3"/>
        <v>920</v>
      </c>
      <c r="L59" s="11">
        <f aca="true" t="shared" si="6" ref="L59:L66">AVERAGE(E59:J59)</f>
        <v>153.33333333333334</v>
      </c>
    </row>
    <row r="60" spans="1:12" ht="15">
      <c r="A60" s="9">
        <v>57</v>
      </c>
      <c r="B60" s="7" t="s">
        <v>124</v>
      </c>
      <c r="C60" s="7" t="s">
        <v>81</v>
      </c>
      <c r="D60" s="8">
        <v>22</v>
      </c>
      <c r="E60" s="9">
        <v>151</v>
      </c>
      <c r="F60" s="9">
        <v>114</v>
      </c>
      <c r="G60" s="9">
        <v>151</v>
      </c>
      <c r="H60" s="9">
        <v>163</v>
      </c>
      <c r="I60" s="9">
        <v>184</v>
      </c>
      <c r="J60" s="9">
        <v>154</v>
      </c>
      <c r="K60" s="10">
        <f t="shared" si="3"/>
        <v>917</v>
      </c>
      <c r="L60" s="11">
        <f t="shared" si="6"/>
        <v>152.83333333333334</v>
      </c>
    </row>
    <row r="61" spans="1:12" ht="15">
      <c r="A61" s="9">
        <v>58</v>
      </c>
      <c r="B61" s="7" t="s">
        <v>234</v>
      </c>
      <c r="C61" s="7" t="s">
        <v>235</v>
      </c>
      <c r="D61" s="8">
        <v>28</v>
      </c>
      <c r="E61" s="9">
        <v>115</v>
      </c>
      <c r="F61" s="9">
        <v>155</v>
      </c>
      <c r="G61" s="9">
        <v>151</v>
      </c>
      <c r="H61" s="9">
        <v>198</v>
      </c>
      <c r="I61" s="9">
        <v>162</v>
      </c>
      <c r="J61" s="9">
        <v>135</v>
      </c>
      <c r="K61" s="10">
        <f t="shared" si="3"/>
        <v>916</v>
      </c>
      <c r="L61" s="11">
        <f t="shared" si="6"/>
        <v>152.66666666666666</v>
      </c>
    </row>
    <row r="62" spans="1:12" ht="15">
      <c r="A62" s="9">
        <v>59</v>
      </c>
      <c r="B62" s="7" t="s">
        <v>202</v>
      </c>
      <c r="C62" s="7" t="s">
        <v>80</v>
      </c>
      <c r="D62" s="8">
        <v>19</v>
      </c>
      <c r="E62" s="9">
        <v>126</v>
      </c>
      <c r="F62" s="9">
        <v>159</v>
      </c>
      <c r="G62" s="9">
        <v>167</v>
      </c>
      <c r="H62" s="9">
        <v>135</v>
      </c>
      <c r="I62" s="9">
        <v>141</v>
      </c>
      <c r="J62" s="9">
        <v>172</v>
      </c>
      <c r="K62" s="10">
        <f t="shared" si="3"/>
        <v>900</v>
      </c>
      <c r="L62" s="11">
        <f t="shared" si="6"/>
        <v>150</v>
      </c>
    </row>
    <row r="63" spans="1:12" ht="15">
      <c r="A63" s="9">
        <v>60</v>
      </c>
      <c r="B63" s="7" t="s">
        <v>100</v>
      </c>
      <c r="C63" s="7" t="s">
        <v>65</v>
      </c>
      <c r="D63" s="8">
        <v>4</v>
      </c>
      <c r="E63" s="9">
        <v>134</v>
      </c>
      <c r="F63" s="9">
        <v>143</v>
      </c>
      <c r="G63" s="9">
        <v>138</v>
      </c>
      <c r="H63" s="9">
        <v>119</v>
      </c>
      <c r="I63" s="9">
        <v>205</v>
      </c>
      <c r="J63" s="9">
        <v>153</v>
      </c>
      <c r="K63" s="10">
        <f t="shared" si="3"/>
        <v>892</v>
      </c>
      <c r="L63" s="11">
        <f t="shared" si="6"/>
        <v>148.66666666666666</v>
      </c>
    </row>
    <row r="64" spans="1:12" ht="15">
      <c r="A64" s="9">
        <v>61</v>
      </c>
      <c r="B64" s="7" t="s">
        <v>102</v>
      </c>
      <c r="C64" s="7" t="s">
        <v>67</v>
      </c>
      <c r="D64" s="8">
        <v>5</v>
      </c>
      <c r="E64" s="9">
        <v>136</v>
      </c>
      <c r="F64" s="9">
        <v>128</v>
      </c>
      <c r="G64" s="9">
        <v>147</v>
      </c>
      <c r="H64" s="9">
        <v>143</v>
      </c>
      <c r="I64" s="9">
        <v>177</v>
      </c>
      <c r="J64" s="9">
        <v>154</v>
      </c>
      <c r="K64" s="10">
        <f t="shared" si="3"/>
        <v>885</v>
      </c>
      <c r="L64" s="11">
        <f t="shared" si="6"/>
        <v>147.5</v>
      </c>
    </row>
    <row r="65" spans="1:12" ht="15">
      <c r="A65" s="9">
        <v>62</v>
      </c>
      <c r="B65" s="7" t="s">
        <v>143</v>
      </c>
      <c r="C65" s="7" t="s">
        <v>95</v>
      </c>
      <c r="D65" s="8">
        <v>33</v>
      </c>
      <c r="E65" s="9">
        <v>129</v>
      </c>
      <c r="F65" s="9">
        <v>174</v>
      </c>
      <c r="G65" s="9">
        <v>132</v>
      </c>
      <c r="H65" s="9">
        <v>105</v>
      </c>
      <c r="I65" s="9">
        <v>134</v>
      </c>
      <c r="J65" s="9">
        <v>199</v>
      </c>
      <c r="K65" s="10">
        <f t="shared" si="3"/>
        <v>873</v>
      </c>
      <c r="L65" s="11">
        <f t="shared" si="6"/>
        <v>145.5</v>
      </c>
    </row>
    <row r="66" spans="1:12" ht="15">
      <c r="A66" s="9">
        <v>63</v>
      </c>
      <c r="B66" s="7" t="s">
        <v>236</v>
      </c>
      <c r="C66" s="7" t="s">
        <v>96</v>
      </c>
      <c r="D66" s="8">
        <v>32</v>
      </c>
      <c r="E66" s="9">
        <v>125</v>
      </c>
      <c r="F66" s="9">
        <v>181</v>
      </c>
      <c r="G66" s="9">
        <v>134</v>
      </c>
      <c r="H66" s="9">
        <v>109</v>
      </c>
      <c r="I66" s="9">
        <v>136</v>
      </c>
      <c r="J66" s="9">
        <v>113</v>
      </c>
      <c r="K66" s="10">
        <f t="shared" si="3"/>
        <v>798</v>
      </c>
      <c r="L66" s="11">
        <f t="shared" si="6"/>
        <v>133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3" width="11.57421875" style="1" bestFit="1" customWidth="1"/>
    <col min="14" max="16384" width="9.140625" style="2" customWidth="1"/>
  </cols>
  <sheetData>
    <row r="1" spans="1:12" ht="15">
      <c r="A1" s="93" t="s">
        <v>12</v>
      </c>
      <c r="B1" s="91"/>
      <c r="C1" s="61"/>
      <c r="E1" s="94"/>
      <c r="F1" s="91"/>
      <c r="G1" s="91"/>
      <c r="H1" s="91"/>
      <c r="I1" s="91"/>
      <c r="J1" s="91"/>
      <c r="K1" s="95"/>
      <c r="L1" s="95"/>
    </row>
    <row r="2" ht="15.75" thickBot="1"/>
    <row r="3" spans="1:13" s="3" customFormat="1" ht="15">
      <c r="A3" s="4" t="s">
        <v>0</v>
      </c>
      <c r="B3" s="5" t="s">
        <v>1</v>
      </c>
      <c r="C3" s="5" t="s">
        <v>61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6" t="s">
        <v>44</v>
      </c>
    </row>
    <row r="4" spans="1:14" ht="15">
      <c r="A4" s="6">
        <v>1</v>
      </c>
      <c r="B4" s="7" t="s">
        <v>166</v>
      </c>
      <c r="C4" s="7" t="s">
        <v>151</v>
      </c>
      <c r="D4" s="12">
        <v>9</v>
      </c>
      <c r="E4" s="9">
        <v>166</v>
      </c>
      <c r="F4" s="9">
        <v>242</v>
      </c>
      <c r="G4" s="9">
        <v>206</v>
      </c>
      <c r="H4" s="9">
        <v>207</v>
      </c>
      <c r="I4" s="9">
        <v>224</v>
      </c>
      <c r="J4" s="9">
        <v>186</v>
      </c>
      <c r="K4" s="10">
        <f aca="true" t="shared" si="0" ref="K4:K32">SUM(E4:J4)</f>
        <v>1231</v>
      </c>
      <c r="L4" s="11">
        <f aca="true" t="shared" si="1" ref="L4:L11">AVERAGE(E4:J4)</f>
        <v>205.16666666666666</v>
      </c>
      <c r="M4" s="9">
        <f aca="true" t="shared" si="2" ref="M4:M28">MAX(E4:J4)</f>
        <v>242</v>
      </c>
      <c r="N4" s="45"/>
    </row>
    <row r="5" spans="1:13" ht="15">
      <c r="A5" s="6">
        <v>2</v>
      </c>
      <c r="B5" s="7" t="s">
        <v>231</v>
      </c>
      <c r="C5" s="7" t="s">
        <v>64</v>
      </c>
      <c r="D5" s="12">
        <v>20</v>
      </c>
      <c r="E5" s="9">
        <v>182</v>
      </c>
      <c r="F5" s="9">
        <v>184</v>
      </c>
      <c r="G5" s="9">
        <v>190</v>
      </c>
      <c r="H5" s="9">
        <v>256</v>
      </c>
      <c r="I5" s="9">
        <v>192</v>
      </c>
      <c r="J5" s="9">
        <v>216</v>
      </c>
      <c r="K5" s="10">
        <f t="shared" si="0"/>
        <v>1220</v>
      </c>
      <c r="L5" s="11">
        <f t="shared" si="1"/>
        <v>203.33333333333334</v>
      </c>
      <c r="M5" s="9">
        <f t="shared" si="2"/>
        <v>256</v>
      </c>
    </row>
    <row r="6" spans="1:13" ht="15">
      <c r="A6" s="6">
        <v>3</v>
      </c>
      <c r="B6" s="7" t="s">
        <v>163</v>
      </c>
      <c r="C6" s="7" t="s">
        <v>65</v>
      </c>
      <c r="D6" s="12">
        <v>11</v>
      </c>
      <c r="E6" s="9">
        <v>221</v>
      </c>
      <c r="F6" s="9">
        <v>132</v>
      </c>
      <c r="G6" s="9">
        <v>176</v>
      </c>
      <c r="H6" s="9">
        <v>210</v>
      </c>
      <c r="I6" s="9">
        <v>199</v>
      </c>
      <c r="J6" s="9">
        <v>235</v>
      </c>
      <c r="K6" s="10">
        <f t="shared" si="0"/>
        <v>1173</v>
      </c>
      <c r="L6" s="11">
        <f t="shared" si="1"/>
        <v>195.5</v>
      </c>
      <c r="M6" s="9">
        <f t="shared" si="2"/>
        <v>235</v>
      </c>
    </row>
    <row r="7" spans="1:13" ht="15">
      <c r="A7" s="6">
        <v>4</v>
      </c>
      <c r="B7" s="7" t="s">
        <v>168</v>
      </c>
      <c r="C7" s="7" t="s">
        <v>153</v>
      </c>
      <c r="D7" s="12">
        <v>7</v>
      </c>
      <c r="E7" s="9">
        <v>200</v>
      </c>
      <c r="F7" s="9">
        <v>197</v>
      </c>
      <c r="G7" s="9">
        <v>198</v>
      </c>
      <c r="H7" s="9">
        <v>181</v>
      </c>
      <c r="I7" s="9">
        <v>186</v>
      </c>
      <c r="J7" s="9">
        <v>202</v>
      </c>
      <c r="K7" s="10">
        <f t="shared" si="0"/>
        <v>1164</v>
      </c>
      <c r="L7" s="11">
        <f t="shared" si="1"/>
        <v>194</v>
      </c>
      <c r="M7" s="9">
        <f t="shared" si="2"/>
        <v>202</v>
      </c>
    </row>
    <row r="8" spans="1:13" ht="15">
      <c r="A8" s="6">
        <v>5</v>
      </c>
      <c r="B8" s="7" t="s">
        <v>160</v>
      </c>
      <c r="C8" s="7" t="s">
        <v>147</v>
      </c>
      <c r="D8" s="12">
        <v>8</v>
      </c>
      <c r="E8" s="9">
        <v>188</v>
      </c>
      <c r="F8" s="9">
        <v>213</v>
      </c>
      <c r="G8" s="9">
        <v>163</v>
      </c>
      <c r="H8" s="9">
        <v>167</v>
      </c>
      <c r="I8" s="9">
        <v>244</v>
      </c>
      <c r="J8" s="9">
        <v>180</v>
      </c>
      <c r="K8" s="10">
        <f t="shared" si="0"/>
        <v>1155</v>
      </c>
      <c r="L8" s="11">
        <f t="shared" si="1"/>
        <v>192.5</v>
      </c>
      <c r="M8" s="9">
        <f t="shared" si="2"/>
        <v>244</v>
      </c>
    </row>
    <row r="9" spans="1:13" ht="15">
      <c r="A9" s="6">
        <v>6</v>
      </c>
      <c r="B9" s="7" t="s">
        <v>174</v>
      </c>
      <c r="C9" s="7" t="s">
        <v>157</v>
      </c>
      <c r="D9" s="12">
        <v>27</v>
      </c>
      <c r="E9" s="9">
        <v>200</v>
      </c>
      <c r="F9" s="9">
        <v>159</v>
      </c>
      <c r="G9" s="9">
        <v>202</v>
      </c>
      <c r="H9" s="9">
        <v>188</v>
      </c>
      <c r="I9" s="9">
        <v>185</v>
      </c>
      <c r="J9" s="9">
        <v>211</v>
      </c>
      <c r="K9" s="10">
        <f t="shared" si="0"/>
        <v>1145</v>
      </c>
      <c r="L9" s="11">
        <f t="shared" si="1"/>
        <v>190.83333333333334</v>
      </c>
      <c r="M9" s="9">
        <f t="shared" si="2"/>
        <v>211</v>
      </c>
    </row>
    <row r="10" spans="1:13" ht="15">
      <c r="A10" s="6">
        <v>7</v>
      </c>
      <c r="B10" s="7" t="s">
        <v>238</v>
      </c>
      <c r="C10" s="7" t="s">
        <v>250</v>
      </c>
      <c r="D10" s="12">
        <v>16</v>
      </c>
      <c r="E10" s="9">
        <v>208</v>
      </c>
      <c r="F10" s="9">
        <v>214</v>
      </c>
      <c r="G10" s="9">
        <v>191</v>
      </c>
      <c r="H10" s="9">
        <v>188</v>
      </c>
      <c r="I10" s="9">
        <v>191</v>
      </c>
      <c r="J10" s="9">
        <v>136</v>
      </c>
      <c r="K10" s="10">
        <f t="shared" si="0"/>
        <v>1128</v>
      </c>
      <c r="L10" s="11">
        <f t="shared" si="1"/>
        <v>188</v>
      </c>
      <c r="M10" s="9">
        <f t="shared" si="2"/>
        <v>214</v>
      </c>
    </row>
    <row r="11" spans="1:13" ht="15">
      <c r="A11" s="6">
        <v>8</v>
      </c>
      <c r="B11" s="7" t="s">
        <v>171</v>
      </c>
      <c r="C11" s="7" t="s">
        <v>155</v>
      </c>
      <c r="D11" s="12">
        <v>23</v>
      </c>
      <c r="E11" s="9">
        <v>223</v>
      </c>
      <c r="F11" s="9">
        <v>183</v>
      </c>
      <c r="G11" s="9">
        <v>173</v>
      </c>
      <c r="H11" s="9">
        <v>186</v>
      </c>
      <c r="I11" s="9">
        <v>150</v>
      </c>
      <c r="J11" s="9">
        <v>193</v>
      </c>
      <c r="K11" s="10">
        <f t="shared" si="0"/>
        <v>1108</v>
      </c>
      <c r="L11" s="11">
        <f t="shared" si="1"/>
        <v>184.66666666666666</v>
      </c>
      <c r="M11" s="9">
        <f t="shared" si="2"/>
        <v>223</v>
      </c>
    </row>
    <row r="12" spans="1:14" ht="15">
      <c r="A12" s="6">
        <v>9</v>
      </c>
      <c r="B12" s="7" t="s">
        <v>253</v>
      </c>
      <c r="C12" s="7" t="s">
        <v>254</v>
      </c>
      <c r="D12" s="12">
        <v>8</v>
      </c>
      <c r="E12" s="9">
        <v>181</v>
      </c>
      <c r="F12" s="9">
        <v>168</v>
      </c>
      <c r="G12" s="9">
        <v>191</v>
      </c>
      <c r="H12" s="9">
        <v>187</v>
      </c>
      <c r="I12" s="9">
        <v>187</v>
      </c>
      <c r="J12" s="9">
        <v>180</v>
      </c>
      <c r="K12" s="10">
        <f t="shared" si="0"/>
        <v>1094</v>
      </c>
      <c r="L12" s="11">
        <f aca="true" t="shared" si="3" ref="L12:L28">AVERAGE(E12:J12)</f>
        <v>182.33333333333334</v>
      </c>
      <c r="M12" s="9">
        <f t="shared" si="2"/>
        <v>191</v>
      </c>
      <c r="N12" s="45"/>
    </row>
    <row r="13" spans="1:13" ht="15">
      <c r="A13" s="6">
        <v>10</v>
      </c>
      <c r="B13" s="7" t="s">
        <v>170</v>
      </c>
      <c r="C13" s="7" t="s">
        <v>154</v>
      </c>
      <c r="D13" s="12">
        <v>21</v>
      </c>
      <c r="E13" s="9">
        <v>221</v>
      </c>
      <c r="F13" s="9">
        <v>169</v>
      </c>
      <c r="G13" s="9">
        <v>165</v>
      </c>
      <c r="H13" s="9">
        <v>157</v>
      </c>
      <c r="I13" s="9">
        <v>209</v>
      </c>
      <c r="J13" s="9">
        <v>168</v>
      </c>
      <c r="K13" s="10">
        <f t="shared" si="0"/>
        <v>1089</v>
      </c>
      <c r="L13" s="11">
        <f t="shared" si="3"/>
        <v>181.5</v>
      </c>
      <c r="M13" s="9">
        <f t="shared" si="2"/>
        <v>221</v>
      </c>
    </row>
    <row r="14" spans="1:13" ht="15">
      <c r="A14" s="6">
        <v>11</v>
      </c>
      <c r="B14" s="7" t="s">
        <v>162</v>
      </c>
      <c r="C14" s="7" t="s">
        <v>149</v>
      </c>
      <c r="D14" s="12">
        <v>11</v>
      </c>
      <c r="E14" s="9">
        <v>169</v>
      </c>
      <c r="F14" s="9">
        <v>147</v>
      </c>
      <c r="G14" s="9">
        <v>155</v>
      </c>
      <c r="H14" s="9">
        <v>189</v>
      </c>
      <c r="I14" s="9">
        <v>209</v>
      </c>
      <c r="J14" s="9">
        <v>213</v>
      </c>
      <c r="K14" s="10">
        <f t="shared" si="0"/>
        <v>1082</v>
      </c>
      <c r="L14" s="11">
        <f t="shared" si="3"/>
        <v>180.33333333333334</v>
      </c>
      <c r="M14" s="9">
        <f t="shared" si="2"/>
        <v>213</v>
      </c>
    </row>
    <row r="15" spans="1:13" ht="15">
      <c r="A15" s="6">
        <v>12</v>
      </c>
      <c r="B15" s="7" t="s">
        <v>232</v>
      </c>
      <c r="C15" s="7" t="s">
        <v>233</v>
      </c>
      <c r="D15" s="12">
        <v>22</v>
      </c>
      <c r="E15" s="9">
        <v>148</v>
      </c>
      <c r="F15" s="9">
        <v>192</v>
      </c>
      <c r="G15" s="9">
        <v>166</v>
      </c>
      <c r="H15" s="9">
        <v>201</v>
      </c>
      <c r="I15" s="9">
        <v>170</v>
      </c>
      <c r="J15" s="9">
        <v>201</v>
      </c>
      <c r="K15" s="10">
        <f t="shared" si="0"/>
        <v>1078</v>
      </c>
      <c r="L15" s="11">
        <f t="shared" si="3"/>
        <v>179.66666666666666</v>
      </c>
      <c r="M15" s="9">
        <f t="shared" si="2"/>
        <v>201</v>
      </c>
    </row>
    <row r="16" spans="1:13" ht="15">
      <c r="A16" s="6">
        <v>13</v>
      </c>
      <c r="B16" s="7" t="s">
        <v>165</v>
      </c>
      <c r="C16" s="7" t="s">
        <v>149</v>
      </c>
      <c r="D16" s="12">
        <v>14</v>
      </c>
      <c r="E16" s="9">
        <v>159</v>
      </c>
      <c r="F16" s="9">
        <v>170</v>
      </c>
      <c r="G16" s="9">
        <v>187</v>
      </c>
      <c r="H16" s="9">
        <v>195</v>
      </c>
      <c r="I16" s="9">
        <v>159</v>
      </c>
      <c r="J16" s="9">
        <v>206</v>
      </c>
      <c r="K16" s="10">
        <f t="shared" si="0"/>
        <v>1076</v>
      </c>
      <c r="L16" s="11">
        <f t="shared" si="3"/>
        <v>179.33333333333334</v>
      </c>
      <c r="M16" s="9">
        <f t="shared" si="2"/>
        <v>206</v>
      </c>
    </row>
    <row r="17" spans="1:13" ht="15">
      <c r="A17" s="6">
        <v>14</v>
      </c>
      <c r="B17" s="7" t="s">
        <v>159</v>
      </c>
      <c r="C17" s="7" t="s">
        <v>147</v>
      </c>
      <c r="D17" s="12">
        <v>5</v>
      </c>
      <c r="E17" s="9">
        <v>181</v>
      </c>
      <c r="F17" s="9">
        <v>177</v>
      </c>
      <c r="G17" s="9">
        <v>167</v>
      </c>
      <c r="H17" s="9">
        <v>191</v>
      </c>
      <c r="I17" s="9">
        <v>183</v>
      </c>
      <c r="J17" s="9">
        <v>169</v>
      </c>
      <c r="K17" s="10">
        <f t="shared" si="0"/>
        <v>1068</v>
      </c>
      <c r="L17" s="11">
        <f t="shared" si="3"/>
        <v>178</v>
      </c>
      <c r="M17" s="9">
        <f t="shared" si="2"/>
        <v>191</v>
      </c>
    </row>
    <row r="18" spans="1:13" ht="15">
      <c r="A18" s="6">
        <v>15</v>
      </c>
      <c r="B18" s="7" t="s">
        <v>161</v>
      </c>
      <c r="C18" s="7" t="s">
        <v>148</v>
      </c>
      <c r="D18" s="12">
        <v>9</v>
      </c>
      <c r="E18" s="9">
        <v>158</v>
      </c>
      <c r="F18" s="9">
        <v>188</v>
      </c>
      <c r="G18" s="9">
        <v>166</v>
      </c>
      <c r="H18" s="9">
        <v>219</v>
      </c>
      <c r="I18" s="9">
        <v>160</v>
      </c>
      <c r="J18" s="9">
        <v>145</v>
      </c>
      <c r="K18" s="10">
        <f t="shared" si="0"/>
        <v>1036</v>
      </c>
      <c r="L18" s="11">
        <f t="shared" si="3"/>
        <v>172.66666666666666</v>
      </c>
      <c r="M18" s="9">
        <f t="shared" si="2"/>
        <v>219</v>
      </c>
    </row>
    <row r="19" spans="1:13" ht="15">
      <c r="A19" s="6">
        <v>16</v>
      </c>
      <c r="B19" s="7" t="s">
        <v>226</v>
      </c>
      <c r="C19" s="7" t="s">
        <v>70</v>
      </c>
      <c r="D19" s="12">
        <v>25</v>
      </c>
      <c r="E19" s="9">
        <v>167</v>
      </c>
      <c r="F19" s="9">
        <v>178</v>
      </c>
      <c r="G19" s="9">
        <v>181</v>
      </c>
      <c r="H19" s="9">
        <v>205</v>
      </c>
      <c r="I19" s="9">
        <v>161</v>
      </c>
      <c r="J19" s="9">
        <v>137</v>
      </c>
      <c r="K19" s="10">
        <f t="shared" si="0"/>
        <v>1029</v>
      </c>
      <c r="L19" s="11">
        <f t="shared" si="3"/>
        <v>171.5</v>
      </c>
      <c r="M19" s="9">
        <f t="shared" si="2"/>
        <v>205</v>
      </c>
    </row>
    <row r="20" spans="1:13" ht="15">
      <c r="A20" s="6">
        <v>17</v>
      </c>
      <c r="B20" s="7" t="s">
        <v>175</v>
      </c>
      <c r="C20" s="7" t="s">
        <v>96</v>
      </c>
      <c r="D20" s="12">
        <v>30</v>
      </c>
      <c r="E20" s="9">
        <v>160</v>
      </c>
      <c r="F20" s="9">
        <v>179</v>
      </c>
      <c r="G20" s="9">
        <v>145</v>
      </c>
      <c r="H20" s="9">
        <v>163</v>
      </c>
      <c r="I20" s="9">
        <v>148</v>
      </c>
      <c r="J20" s="9">
        <v>207</v>
      </c>
      <c r="K20" s="10">
        <f t="shared" si="0"/>
        <v>1002</v>
      </c>
      <c r="L20" s="11">
        <f t="shared" si="3"/>
        <v>167</v>
      </c>
      <c r="M20" s="9">
        <f t="shared" si="2"/>
        <v>207</v>
      </c>
    </row>
    <row r="21" spans="1:13" ht="15">
      <c r="A21" s="6">
        <v>18</v>
      </c>
      <c r="B21" s="7" t="s">
        <v>172</v>
      </c>
      <c r="C21" s="7" t="s">
        <v>87</v>
      </c>
      <c r="D21" s="12">
        <v>23</v>
      </c>
      <c r="E21" s="9">
        <v>134</v>
      </c>
      <c r="F21" s="9">
        <v>143</v>
      </c>
      <c r="G21" s="9">
        <v>150</v>
      </c>
      <c r="H21" s="9">
        <v>171</v>
      </c>
      <c r="I21" s="9">
        <v>183</v>
      </c>
      <c r="J21" s="9">
        <v>212</v>
      </c>
      <c r="K21" s="10">
        <f t="shared" si="0"/>
        <v>993</v>
      </c>
      <c r="L21" s="11">
        <f t="shared" si="3"/>
        <v>165.5</v>
      </c>
      <c r="M21" s="9">
        <f t="shared" si="2"/>
        <v>212</v>
      </c>
    </row>
    <row r="22" spans="1:13" ht="15">
      <c r="A22" s="6">
        <v>19</v>
      </c>
      <c r="B22" s="7" t="s">
        <v>255</v>
      </c>
      <c r="C22" s="7" t="s">
        <v>180</v>
      </c>
      <c r="D22" s="12">
        <v>16</v>
      </c>
      <c r="E22" s="9">
        <v>206</v>
      </c>
      <c r="F22" s="9">
        <v>183</v>
      </c>
      <c r="G22" s="9">
        <v>144</v>
      </c>
      <c r="H22" s="9">
        <v>167</v>
      </c>
      <c r="I22" s="9">
        <v>137</v>
      </c>
      <c r="J22" s="9">
        <v>150</v>
      </c>
      <c r="K22" s="10">
        <f t="shared" si="0"/>
        <v>987</v>
      </c>
      <c r="L22" s="11">
        <f t="shared" si="3"/>
        <v>164.5</v>
      </c>
      <c r="M22" s="9">
        <f t="shared" si="2"/>
        <v>206</v>
      </c>
    </row>
    <row r="23" spans="1:13" ht="15">
      <c r="A23" s="6">
        <v>20</v>
      </c>
      <c r="B23" s="7" t="s">
        <v>167</v>
      </c>
      <c r="C23" s="7" t="s">
        <v>152</v>
      </c>
      <c r="D23" s="12">
        <v>17</v>
      </c>
      <c r="E23" s="9">
        <v>127</v>
      </c>
      <c r="F23" s="9">
        <v>174</v>
      </c>
      <c r="G23" s="9">
        <v>155</v>
      </c>
      <c r="H23" s="9">
        <v>174</v>
      </c>
      <c r="I23" s="9">
        <v>176</v>
      </c>
      <c r="J23" s="9">
        <v>181</v>
      </c>
      <c r="K23" s="10">
        <f t="shared" si="0"/>
        <v>987</v>
      </c>
      <c r="L23" s="11">
        <f t="shared" si="3"/>
        <v>164.5</v>
      </c>
      <c r="M23" s="9">
        <f t="shared" si="2"/>
        <v>181</v>
      </c>
    </row>
    <row r="24" spans="1:13" ht="15">
      <c r="A24" s="6">
        <v>21</v>
      </c>
      <c r="B24" s="7" t="s">
        <v>158</v>
      </c>
      <c r="C24" s="7" t="s">
        <v>146</v>
      </c>
      <c r="D24" s="12">
        <v>4</v>
      </c>
      <c r="E24" s="9">
        <v>161</v>
      </c>
      <c r="F24" s="9">
        <v>137</v>
      </c>
      <c r="G24" s="9">
        <v>176</v>
      </c>
      <c r="H24" s="9">
        <v>130</v>
      </c>
      <c r="I24" s="9">
        <v>163</v>
      </c>
      <c r="J24" s="9">
        <v>194</v>
      </c>
      <c r="K24" s="10">
        <f t="shared" si="0"/>
        <v>961</v>
      </c>
      <c r="L24" s="11">
        <f t="shared" si="3"/>
        <v>160.16666666666666</v>
      </c>
      <c r="M24" s="9">
        <f t="shared" si="2"/>
        <v>194</v>
      </c>
    </row>
    <row r="25" spans="1:13" ht="15">
      <c r="A25" s="6">
        <v>22</v>
      </c>
      <c r="B25" s="7" t="s">
        <v>177</v>
      </c>
      <c r="C25" s="7" t="s">
        <v>97</v>
      </c>
      <c r="D25" s="12">
        <v>33</v>
      </c>
      <c r="E25" s="9">
        <v>148</v>
      </c>
      <c r="F25" s="9">
        <v>148</v>
      </c>
      <c r="G25" s="9">
        <v>196</v>
      </c>
      <c r="H25" s="9">
        <v>144</v>
      </c>
      <c r="I25" s="9">
        <v>136</v>
      </c>
      <c r="J25" s="9">
        <v>171</v>
      </c>
      <c r="K25" s="10">
        <f t="shared" si="0"/>
        <v>943</v>
      </c>
      <c r="L25" s="11">
        <f t="shared" si="3"/>
        <v>157.16666666666666</v>
      </c>
      <c r="M25" s="9">
        <f t="shared" si="2"/>
        <v>196</v>
      </c>
    </row>
    <row r="26" spans="1:13" ht="15">
      <c r="A26" s="6">
        <v>23</v>
      </c>
      <c r="B26" s="7" t="s">
        <v>169</v>
      </c>
      <c r="C26" s="7" t="s">
        <v>80</v>
      </c>
      <c r="D26" s="12">
        <v>20</v>
      </c>
      <c r="E26" s="9">
        <v>158</v>
      </c>
      <c r="F26" s="9">
        <v>195</v>
      </c>
      <c r="G26" s="9">
        <v>164</v>
      </c>
      <c r="H26" s="9">
        <v>143</v>
      </c>
      <c r="I26" s="9">
        <v>138</v>
      </c>
      <c r="J26" s="9">
        <v>131</v>
      </c>
      <c r="K26" s="10">
        <f t="shared" si="0"/>
        <v>929</v>
      </c>
      <c r="L26" s="11">
        <f t="shared" si="3"/>
        <v>154.83333333333334</v>
      </c>
      <c r="M26" s="9">
        <f t="shared" si="2"/>
        <v>195</v>
      </c>
    </row>
    <row r="27" spans="1:13" ht="15">
      <c r="A27" s="6">
        <v>24</v>
      </c>
      <c r="B27" s="7" t="s">
        <v>204</v>
      </c>
      <c r="C27" s="7" t="s">
        <v>147</v>
      </c>
      <c r="D27" s="12">
        <v>18</v>
      </c>
      <c r="E27" s="9">
        <v>129</v>
      </c>
      <c r="F27" s="9">
        <v>149</v>
      </c>
      <c r="G27" s="9">
        <v>187</v>
      </c>
      <c r="H27" s="9">
        <v>139</v>
      </c>
      <c r="I27" s="9">
        <v>171</v>
      </c>
      <c r="J27" s="9">
        <v>151</v>
      </c>
      <c r="K27" s="10">
        <f t="shared" si="0"/>
        <v>926</v>
      </c>
      <c r="L27" s="11">
        <f t="shared" si="3"/>
        <v>154.33333333333334</v>
      </c>
      <c r="M27" s="9">
        <f t="shared" si="2"/>
        <v>187</v>
      </c>
    </row>
    <row r="28" spans="1:13" ht="15">
      <c r="A28" s="6">
        <v>25</v>
      </c>
      <c r="B28" s="7" t="s">
        <v>164</v>
      </c>
      <c r="C28" s="7" t="s">
        <v>150</v>
      </c>
      <c r="D28" s="12">
        <v>13</v>
      </c>
      <c r="E28" s="9">
        <v>119</v>
      </c>
      <c r="F28" s="9">
        <v>157</v>
      </c>
      <c r="G28" s="9">
        <v>185</v>
      </c>
      <c r="H28" s="9">
        <v>168</v>
      </c>
      <c r="I28" s="9">
        <v>134</v>
      </c>
      <c r="J28" s="9">
        <v>160</v>
      </c>
      <c r="K28" s="10">
        <f t="shared" si="0"/>
        <v>923</v>
      </c>
      <c r="L28" s="11">
        <f t="shared" si="3"/>
        <v>153.83333333333334</v>
      </c>
      <c r="M28" s="9">
        <f t="shared" si="2"/>
        <v>185</v>
      </c>
    </row>
    <row r="29" spans="1:13" ht="15">
      <c r="A29" s="6">
        <v>26</v>
      </c>
      <c r="B29" s="7" t="s">
        <v>221</v>
      </c>
      <c r="C29" s="7" t="s">
        <v>222</v>
      </c>
      <c r="D29" s="12">
        <v>3</v>
      </c>
      <c r="E29" s="9">
        <v>163</v>
      </c>
      <c r="F29" s="9">
        <v>127</v>
      </c>
      <c r="G29" s="9">
        <v>158</v>
      </c>
      <c r="H29" s="9">
        <v>175</v>
      </c>
      <c r="I29" s="9">
        <v>129</v>
      </c>
      <c r="J29" s="9">
        <v>158</v>
      </c>
      <c r="K29" s="10">
        <f t="shared" si="0"/>
        <v>910</v>
      </c>
      <c r="L29" s="11">
        <f>AVERAGE(E29:J29)</f>
        <v>151.66666666666666</v>
      </c>
      <c r="M29" s="9">
        <f>MAX(E29:J29)</f>
        <v>175</v>
      </c>
    </row>
    <row r="30" spans="1:13" ht="15">
      <c r="A30" s="6">
        <v>27</v>
      </c>
      <c r="B30" s="7" t="s">
        <v>173</v>
      </c>
      <c r="C30" s="7" t="s">
        <v>156</v>
      </c>
      <c r="D30" s="12">
        <v>25</v>
      </c>
      <c r="E30" s="9">
        <v>118</v>
      </c>
      <c r="F30" s="9">
        <v>163</v>
      </c>
      <c r="G30" s="9">
        <v>151</v>
      </c>
      <c r="H30" s="9">
        <v>186</v>
      </c>
      <c r="I30" s="9">
        <v>155</v>
      </c>
      <c r="J30" s="9">
        <v>129</v>
      </c>
      <c r="K30" s="10">
        <f t="shared" si="0"/>
        <v>902</v>
      </c>
      <c r="L30" s="11">
        <f>AVERAGE(E30:J30)</f>
        <v>150.33333333333334</v>
      </c>
      <c r="M30" s="9">
        <f>MAX(E30:J30)</f>
        <v>186</v>
      </c>
    </row>
    <row r="31" spans="1:13" ht="15">
      <c r="A31" s="6">
        <v>28</v>
      </c>
      <c r="B31" s="7" t="s">
        <v>237</v>
      </c>
      <c r="C31" s="7" t="s">
        <v>96</v>
      </c>
      <c r="D31" s="12">
        <v>34</v>
      </c>
      <c r="E31" s="9">
        <v>114</v>
      </c>
      <c r="F31" s="9">
        <v>162</v>
      </c>
      <c r="G31" s="9">
        <v>123</v>
      </c>
      <c r="H31" s="9">
        <v>179</v>
      </c>
      <c r="I31" s="9">
        <v>160</v>
      </c>
      <c r="J31" s="9">
        <v>148</v>
      </c>
      <c r="K31" s="10">
        <f t="shared" si="0"/>
        <v>886</v>
      </c>
      <c r="L31" s="11">
        <f>AVERAGE(E31:J31)</f>
        <v>147.66666666666666</v>
      </c>
      <c r="M31" s="9">
        <f>MAX(E31:J31)</f>
        <v>179</v>
      </c>
    </row>
    <row r="32" spans="1:13" ht="15">
      <c r="A32" s="6">
        <v>29</v>
      </c>
      <c r="B32" s="7" t="s">
        <v>176</v>
      </c>
      <c r="C32" s="7" t="s">
        <v>96</v>
      </c>
      <c r="D32" s="12">
        <v>31</v>
      </c>
      <c r="E32" s="9">
        <v>165</v>
      </c>
      <c r="F32" s="9">
        <v>162</v>
      </c>
      <c r="G32" s="9">
        <v>145</v>
      </c>
      <c r="H32" s="9">
        <v>122</v>
      </c>
      <c r="I32" s="9">
        <v>111</v>
      </c>
      <c r="J32" s="9">
        <v>147</v>
      </c>
      <c r="K32" s="10">
        <f t="shared" si="0"/>
        <v>852</v>
      </c>
      <c r="L32" s="11">
        <f>AVERAGE(E32:J32)</f>
        <v>142</v>
      </c>
      <c r="M32" s="9">
        <f>MAX(E32:J32)</f>
        <v>165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8" sqref="B28"/>
    </sheetView>
  </sheetViews>
  <sheetFormatPr defaultColWidth="9.140625" defaultRowHeight="12.75"/>
  <cols>
    <col min="1" max="1" width="4.421875" style="13" bestFit="1" customWidth="1"/>
    <col min="2" max="3" width="16.8515625" style="15" customWidth="1"/>
    <col min="4" max="4" width="5.57421875" style="15" customWidth="1"/>
    <col min="5" max="5" width="5.140625" style="15" bestFit="1" customWidth="1"/>
    <col min="6" max="6" width="4.8515625" style="15" bestFit="1" customWidth="1"/>
    <col min="7" max="7" width="5.28125" style="15" bestFit="1" customWidth="1"/>
    <col min="8" max="8" width="5.140625" style="15" bestFit="1" customWidth="1"/>
    <col min="9" max="10" width="7.00390625" style="15" bestFit="1" customWidth="1"/>
    <col min="11" max="11" width="5.140625" style="15" bestFit="1" customWidth="1"/>
    <col min="12" max="12" width="7.00390625" style="15" bestFit="1" customWidth="1"/>
    <col min="13" max="13" width="8.00390625" style="15" customWidth="1"/>
    <col min="14" max="14" width="7.00390625" style="15" bestFit="1" customWidth="1"/>
    <col min="15" max="15" width="5.140625" style="15" bestFit="1" customWidth="1"/>
    <col min="16" max="16" width="7.00390625" style="15" bestFit="1" customWidth="1"/>
    <col min="17" max="17" width="7.28125" style="15" customWidth="1"/>
    <col min="18" max="18" width="7.00390625" style="15" bestFit="1" customWidth="1"/>
    <col min="19" max="21" width="7.00390625" style="15" customWidth="1"/>
    <col min="22" max="22" width="7.00390625" style="15" bestFit="1" customWidth="1"/>
    <col min="23" max="25" width="7.00390625" style="15" customWidth="1"/>
    <col min="26" max="26" width="7.00390625" style="15" bestFit="1" customWidth="1"/>
    <col min="27" max="28" width="7.00390625" style="15" customWidth="1"/>
    <col min="29" max="29" width="5.00390625" style="15" bestFit="1" customWidth="1"/>
    <col min="30" max="30" width="7.421875" style="15" customWidth="1"/>
    <col min="31" max="31" width="7.28125" style="15" bestFit="1" customWidth="1"/>
    <col min="32" max="16384" width="9.140625" style="15" customWidth="1"/>
  </cols>
  <sheetData>
    <row r="1" spans="1:31" ht="13.5">
      <c r="A1" s="96" t="s">
        <v>13</v>
      </c>
      <c r="B1" s="97"/>
      <c r="C1" s="14"/>
      <c r="D1" s="14"/>
      <c r="E1" s="14"/>
      <c r="G1" s="98"/>
      <c r="H1" s="98"/>
      <c r="I1" s="98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9"/>
      <c r="AB1" s="91"/>
      <c r="AC1" s="91"/>
      <c r="AD1" s="91"/>
      <c r="AE1" s="91"/>
    </row>
    <row r="2" ht="13.5" thickBot="1"/>
    <row r="3" spans="1:31" s="18" customFormat="1" ht="25.5">
      <c r="A3" s="16" t="s">
        <v>0</v>
      </c>
      <c r="B3" s="17" t="s">
        <v>1</v>
      </c>
      <c r="C3" s="17" t="s">
        <v>61</v>
      </c>
      <c r="D3" s="17" t="s">
        <v>20</v>
      </c>
      <c r="E3" s="17" t="s">
        <v>14</v>
      </c>
      <c r="F3" s="17" t="s">
        <v>2</v>
      </c>
      <c r="G3" s="17" t="s">
        <v>3</v>
      </c>
      <c r="H3" s="17" t="s">
        <v>14</v>
      </c>
      <c r="I3" s="17" t="s">
        <v>15</v>
      </c>
      <c r="J3" s="17" t="s">
        <v>4</v>
      </c>
      <c r="K3" s="17" t="s">
        <v>14</v>
      </c>
      <c r="L3" s="17" t="s">
        <v>16</v>
      </c>
      <c r="M3" s="17" t="s">
        <v>17</v>
      </c>
      <c r="N3" s="17" t="s">
        <v>5</v>
      </c>
      <c r="O3" s="17" t="s">
        <v>14</v>
      </c>
      <c r="P3" s="17" t="s">
        <v>18</v>
      </c>
      <c r="Q3" s="17" t="s">
        <v>19</v>
      </c>
      <c r="R3" s="17" t="s">
        <v>6</v>
      </c>
      <c r="S3" s="17" t="s">
        <v>14</v>
      </c>
      <c r="T3" s="17" t="s">
        <v>21</v>
      </c>
      <c r="U3" s="17" t="s">
        <v>22</v>
      </c>
      <c r="V3" s="17" t="s">
        <v>7</v>
      </c>
      <c r="W3" s="17" t="s">
        <v>14</v>
      </c>
      <c r="X3" s="17" t="s">
        <v>23</v>
      </c>
      <c r="Y3" s="17" t="s">
        <v>24</v>
      </c>
      <c r="Z3" s="17" t="s">
        <v>8</v>
      </c>
      <c r="AA3" s="17" t="s">
        <v>14</v>
      </c>
      <c r="AB3" s="17" t="s">
        <v>25</v>
      </c>
      <c r="AC3" s="17" t="s">
        <v>9</v>
      </c>
      <c r="AD3" s="17" t="s">
        <v>56</v>
      </c>
      <c r="AE3" s="17" t="s">
        <v>10</v>
      </c>
    </row>
    <row r="4" spans="1:33" ht="12.75">
      <c r="A4" s="19">
        <v>1</v>
      </c>
      <c r="B4" s="20" t="s">
        <v>187</v>
      </c>
      <c r="C4" s="20" t="s">
        <v>178</v>
      </c>
      <c r="D4" s="20">
        <v>105</v>
      </c>
      <c r="E4" s="21">
        <v>85</v>
      </c>
      <c r="F4" s="28">
        <v>35</v>
      </c>
      <c r="G4" s="22">
        <v>96</v>
      </c>
      <c r="H4" s="23">
        <f aca="true" t="shared" si="0" ref="H4:H27">E4</f>
        <v>85</v>
      </c>
      <c r="I4" s="24">
        <f aca="true" t="shared" si="1" ref="I4:I27">SUM(G4:H4)</f>
        <v>181</v>
      </c>
      <c r="J4" s="22">
        <v>123</v>
      </c>
      <c r="K4" s="23">
        <f aca="true" t="shared" si="2" ref="K4:K27">E4</f>
        <v>85</v>
      </c>
      <c r="L4" s="24">
        <f aca="true" t="shared" si="3" ref="L4:L27">SUM(J4:K4)</f>
        <v>208</v>
      </c>
      <c r="M4" s="27">
        <f aca="true" t="shared" si="4" ref="M4:M27">I4+L4</f>
        <v>389</v>
      </c>
      <c r="N4" s="22">
        <v>155</v>
      </c>
      <c r="O4" s="23">
        <f aca="true" t="shared" si="5" ref="O4:O27">E4</f>
        <v>85</v>
      </c>
      <c r="P4" s="24">
        <f aca="true" t="shared" si="6" ref="P4:P27">SUM(N4:O4)</f>
        <v>240</v>
      </c>
      <c r="Q4" s="27">
        <f aca="true" t="shared" si="7" ref="Q4:Q27">M4+P4</f>
        <v>629</v>
      </c>
      <c r="R4" s="22">
        <v>159</v>
      </c>
      <c r="S4" s="23">
        <f aca="true" t="shared" si="8" ref="S4:S27">E4</f>
        <v>85</v>
      </c>
      <c r="T4" s="24">
        <f aca="true" t="shared" si="9" ref="T4:T27">SUM(R4:S4)</f>
        <v>244</v>
      </c>
      <c r="U4" s="27">
        <f aca="true" t="shared" si="10" ref="U4:U27">Q4+T4</f>
        <v>873</v>
      </c>
      <c r="V4" s="22">
        <v>156</v>
      </c>
      <c r="W4" s="23">
        <f aca="true" t="shared" si="11" ref="W4:W27">E4</f>
        <v>85</v>
      </c>
      <c r="X4" s="24">
        <f aca="true" t="shared" si="12" ref="X4:X27">SUM(V4:W4)</f>
        <v>241</v>
      </c>
      <c r="Y4" s="27">
        <f aca="true" t="shared" si="13" ref="Y4:Y27">U4+X4</f>
        <v>1114</v>
      </c>
      <c r="Z4" s="22">
        <v>117</v>
      </c>
      <c r="AA4" s="23">
        <f aca="true" t="shared" si="14" ref="AA4:AA27">E4</f>
        <v>85</v>
      </c>
      <c r="AB4" s="24">
        <f aca="true" t="shared" si="15" ref="AB4:AB27">SUM(Z4:AA4)</f>
        <v>202</v>
      </c>
      <c r="AC4" s="25">
        <f aca="true" t="shared" si="16" ref="AC4:AC27">I4+L4+P4+T4+X4+AB4</f>
        <v>1316</v>
      </c>
      <c r="AD4" s="52">
        <f>G4+J4+N4+R4+V4+Z4</f>
        <v>806</v>
      </c>
      <c r="AE4" s="26">
        <f>AVERAGE(G4,J4,N4,R4,V4,Z4)</f>
        <v>134.33333333333334</v>
      </c>
      <c r="AG4" s="47"/>
    </row>
    <row r="5" spans="1:31" ht="12.75">
      <c r="A5" s="19">
        <v>2</v>
      </c>
      <c r="B5" s="20" t="s">
        <v>281</v>
      </c>
      <c r="C5" s="20" t="s">
        <v>77</v>
      </c>
      <c r="D5" s="20">
        <v>155</v>
      </c>
      <c r="E5" s="21">
        <v>40</v>
      </c>
      <c r="F5" s="28">
        <v>40</v>
      </c>
      <c r="G5" s="22">
        <v>171</v>
      </c>
      <c r="H5" s="23">
        <f t="shared" si="0"/>
        <v>40</v>
      </c>
      <c r="I5" s="24">
        <f t="shared" si="1"/>
        <v>211</v>
      </c>
      <c r="J5" s="22">
        <v>192</v>
      </c>
      <c r="K5" s="23">
        <f t="shared" si="2"/>
        <v>40</v>
      </c>
      <c r="L5" s="24">
        <f t="shared" si="3"/>
        <v>232</v>
      </c>
      <c r="M5" s="27">
        <f t="shared" si="4"/>
        <v>443</v>
      </c>
      <c r="N5" s="22">
        <v>164</v>
      </c>
      <c r="O5" s="23">
        <f t="shared" si="5"/>
        <v>40</v>
      </c>
      <c r="P5" s="24">
        <f t="shared" si="6"/>
        <v>204</v>
      </c>
      <c r="Q5" s="27">
        <f t="shared" si="7"/>
        <v>647</v>
      </c>
      <c r="R5" s="22">
        <v>160</v>
      </c>
      <c r="S5" s="23">
        <f t="shared" si="8"/>
        <v>40</v>
      </c>
      <c r="T5" s="24">
        <f t="shared" si="9"/>
        <v>200</v>
      </c>
      <c r="U5" s="27">
        <f t="shared" si="10"/>
        <v>847</v>
      </c>
      <c r="V5" s="22">
        <v>177</v>
      </c>
      <c r="W5" s="23">
        <f t="shared" si="11"/>
        <v>40</v>
      </c>
      <c r="X5" s="24">
        <f t="shared" si="12"/>
        <v>217</v>
      </c>
      <c r="Y5" s="27">
        <f t="shared" si="13"/>
        <v>1064</v>
      </c>
      <c r="Z5" s="22">
        <v>185</v>
      </c>
      <c r="AA5" s="23">
        <f t="shared" si="14"/>
        <v>40</v>
      </c>
      <c r="AB5" s="24">
        <f t="shared" si="15"/>
        <v>225</v>
      </c>
      <c r="AC5" s="25">
        <f t="shared" si="16"/>
        <v>1289</v>
      </c>
      <c r="AD5" s="52">
        <f aca="true" t="shared" si="17" ref="AD5:AD25">G5+J5+N5+R5+V5+Z5</f>
        <v>1049</v>
      </c>
      <c r="AE5" s="26">
        <f aca="true" t="shared" si="18" ref="AE5:AE11">AVERAGE(G5,J5,N5,R5,V5,Z5)</f>
        <v>174.83333333333334</v>
      </c>
    </row>
    <row r="6" spans="1:31" ht="12.75">
      <c r="A6" s="19">
        <v>3</v>
      </c>
      <c r="B6" s="20" t="s">
        <v>193</v>
      </c>
      <c r="C6" s="20" t="s">
        <v>180</v>
      </c>
      <c r="D6" s="20">
        <v>143</v>
      </c>
      <c r="E6" s="21">
        <v>51</v>
      </c>
      <c r="F6" s="28">
        <v>38</v>
      </c>
      <c r="G6" s="22">
        <v>154</v>
      </c>
      <c r="H6" s="23">
        <f t="shared" si="0"/>
        <v>51</v>
      </c>
      <c r="I6" s="24">
        <f t="shared" si="1"/>
        <v>205</v>
      </c>
      <c r="J6" s="22">
        <v>146</v>
      </c>
      <c r="K6" s="23">
        <f t="shared" si="2"/>
        <v>51</v>
      </c>
      <c r="L6" s="24">
        <f t="shared" si="3"/>
        <v>197</v>
      </c>
      <c r="M6" s="27">
        <f t="shared" si="4"/>
        <v>402</v>
      </c>
      <c r="N6" s="22">
        <v>127</v>
      </c>
      <c r="O6" s="23">
        <f t="shared" si="5"/>
        <v>51</v>
      </c>
      <c r="P6" s="24">
        <f t="shared" si="6"/>
        <v>178</v>
      </c>
      <c r="Q6" s="27">
        <f t="shared" si="7"/>
        <v>580</v>
      </c>
      <c r="R6" s="22">
        <v>184</v>
      </c>
      <c r="S6" s="23">
        <f t="shared" si="8"/>
        <v>51</v>
      </c>
      <c r="T6" s="24">
        <f t="shared" si="9"/>
        <v>235</v>
      </c>
      <c r="U6" s="27">
        <f t="shared" si="10"/>
        <v>815</v>
      </c>
      <c r="V6" s="22">
        <v>185</v>
      </c>
      <c r="W6" s="23">
        <f t="shared" si="11"/>
        <v>51</v>
      </c>
      <c r="X6" s="24">
        <f t="shared" si="12"/>
        <v>236</v>
      </c>
      <c r="Y6" s="27">
        <f t="shared" si="13"/>
        <v>1051</v>
      </c>
      <c r="Z6" s="22">
        <v>148</v>
      </c>
      <c r="AA6" s="23">
        <f t="shared" si="14"/>
        <v>51</v>
      </c>
      <c r="AB6" s="24">
        <f t="shared" si="15"/>
        <v>199</v>
      </c>
      <c r="AC6" s="25">
        <f t="shared" si="16"/>
        <v>1250</v>
      </c>
      <c r="AD6" s="52">
        <f t="shared" si="17"/>
        <v>944</v>
      </c>
      <c r="AE6" s="26">
        <f t="shared" si="18"/>
        <v>157.33333333333334</v>
      </c>
    </row>
    <row r="7" spans="1:31" ht="12.75">
      <c r="A7" s="19">
        <v>4</v>
      </c>
      <c r="B7" s="20" t="s">
        <v>198</v>
      </c>
      <c r="C7" s="20" t="s">
        <v>181</v>
      </c>
      <c r="D7" s="20">
        <v>158</v>
      </c>
      <c r="E7" s="21">
        <v>37</v>
      </c>
      <c r="F7" s="28">
        <v>41</v>
      </c>
      <c r="G7" s="22">
        <v>151</v>
      </c>
      <c r="H7" s="23">
        <f t="shared" si="0"/>
        <v>37</v>
      </c>
      <c r="I7" s="24">
        <f t="shared" si="1"/>
        <v>188</v>
      </c>
      <c r="J7" s="22">
        <v>150</v>
      </c>
      <c r="K7" s="23">
        <f t="shared" si="2"/>
        <v>37</v>
      </c>
      <c r="L7" s="24">
        <f t="shared" si="3"/>
        <v>187</v>
      </c>
      <c r="M7" s="27">
        <f t="shared" si="4"/>
        <v>375</v>
      </c>
      <c r="N7" s="22">
        <v>183</v>
      </c>
      <c r="O7" s="23">
        <f t="shared" si="5"/>
        <v>37</v>
      </c>
      <c r="P7" s="24">
        <f t="shared" si="6"/>
        <v>220</v>
      </c>
      <c r="Q7" s="27">
        <f t="shared" si="7"/>
        <v>595</v>
      </c>
      <c r="R7" s="22">
        <v>143</v>
      </c>
      <c r="S7" s="23">
        <f t="shared" si="8"/>
        <v>37</v>
      </c>
      <c r="T7" s="24">
        <f t="shared" si="9"/>
        <v>180</v>
      </c>
      <c r="U7" s="27">
        <f t="shared" si="10"/>
        <v>775</v>
      </c>
      <c r="V7" s="22">
        <v>211</v>
      </c>
      <c r="W7" s="23">
        <f t="shared" si="11"/>
        <v>37</v>
      </c>
      <c r="X7" s="24">
        <f t="shared" si="12"/>
        <v>248</v>
      </c>
      <c r="Y7" s="27">
        <f t="shared" si="13"/>
        <v>1023</v>
      </c>
      <c r="Z7" s="22">
        <v>188</v>
      </c>
      <c r="AA7" s="23">
        <f t="shared" si="14"/>
        <v>37</v>
      </c>
      <c r="AB7" s="24">
        <f t="shared" si="15"/>
        <v>225</v>
      </c>
      <c r="AC7" s="25">
        <f t="shared" si="16"/>
        <v>1248</v>
      </c>
      <c r="AD7" s="52">
        <f t="shared" si="17"/>
        <v>1026</v>
      </c>
      <c r="AE7" s="26">
        <f t="shared" si="18"/>
        <v>171</v>
      </c>
    </row>
    <row r="8" spans="1:31" ht="12.75">
      <c r="A8" s="19">
        <v>5</v>
      </c>
      <c r="B8" s="20" t="s">
        <v>191</v>
      </c>
      <c r="C8" s="20" t="s">
        <v>179</v>
      </c>
      <c r="D8" s="20">
        <v>137</v>
      </c>
      <c r="E8" s="21">
        <v>56</v>
      </c>
      <c r="F8" s="28">
        <v>37</v>
      </c>
      <c r="G8" s="22">
        <v>147</v>
      </c>
      <c r="H8" s="23">
        <f t="shared" si="0"/>
        <v>56</v>
      </c>
      <c r="I8" s="24">
        <f t="shared" si="1"/>
        <v>203</v>
      </c>
      <c r="J8" s="22">
        <v>116</v>
      </c>
      <c r="K8" s="23">
        <f t="shared" si="2"/>
        <v>56</v>
      </c>
      <c r="L8" s="24">
        <f t="shared" si="3"/>
        <v>172</v>
      </c>
      <c r="M8" s="27">
        <f t="shared" si="4"/>
        <v>375</v>
      </c>
      <c r="N8" s="22">
        <v>156</v>
      </c>
      <c r="O8" s="23">
        <f t="shared" si="5"/>
        <v>56</v>
      </c>
      <c r="P8" s="24">
        <f t="shared" si="6"/>
        <v>212</v>
      </c>
      <c r="Q8" s="27">
        <f t="shared" si="7"/>
        <v>587</v>
      </c>
      <c r="R8" s="22">
        <v>179</v>
      </c>
      <c r="S8" s="23">
        <f t="shared" si="8"/>
        <v>56</v>
      </c>
      <c r="T8" s="24">
        <f t="shared" si="9"/>
        <v>235</v>
      </c>
      <c r="U8" s="27">
        <f t="shared" si="10"/>
        <v>822</v>
      </c>
      <c r="V8" s="22">
        <v>138</v>
      </c>
      <c r="W8" s="23">
        <f t="shared" si="11"/>
        <v>56</v>
      </c>
      <c r="X8" s="24">
        <f t="shared" si="12"/>
        <v>194</v>
      </c>
      <c r="Y8" s="27">
        <f t="shared" si="13"/>
        <v>1016</v>
      </c>
      <c r="Z8" s="22">
        <v>135</v>
      </c>
      <c r="AA8" s="23">
        <f t="shared" si="14"/>
        <v>56</v>
      </c>
      <c r="AB8" s="24">
        <f t="shared" si="15"/>
        <v>191</v>
      </c>
      <c r="AC8" s="25">
        <f t="shared" si="16"/>
        <v>1207</v>
      </c>
      <c r="AD8" s="52">
        <f t="shared" si="17"/>
        <v>871</v>
      </c>
      <c r="AE8" s="26">
        <f t="shared" si="18"/>
        <v>145.16666666666666</v>
      </c>
    </row>
    <row r="9" spans="1:31" ht="12.75">
      <c r="A9" s="19">
        <v>6</v>
      </c>
      <c r="B9" s="20" t="s">
        <v>201</v>
      </c>
      <c r="C9" s="20" t="s">
        <v>256</v>
      </c>
      <c r="D9" s="20">
        <v>170</v>
      </c>
      <c r="E9" s="21">
        <v>27</v>
      </c>
      <c r="F9" s="28">
        <v>43</v>
      </c>
      <c r="G9" s="22">
        <v>202</v>
      </c>
      <c r="H9" s="23">
        <f t="shared" si="0"/>
        <v>27</v>
      </c>
      <c r="I9" s="24">
        <f t="shared" si="1"/>
        <v>229</v>
      </c>
      <c r="J9" s="22">
        <v>150</v>
      </c>
      <c r="K9" s="23">
        <f t="shared" si="2"/>
        <v>27</v>
      </c>
      <c r="L9" s="24">
        <f t="shared" si="3"/>
        <v>177</v>
      </c>
      <c r="M9" s="27">
        <f t="shared" si="4"/>
        <v>406</v>
      </c>
      <c r="N9" s="22">
        <v>174</v>
      </c>
      <c r="O9" s="23">
        <f t="shared" si="5"/>
        <v>27</v>
      </c>
      <c r="P9" s="24">
        <f t="shared" si="6"/>
        <v>201</v>
      </c>
      <c r="Q9" s="27">
        <f t="shared" si="7"/>
        <v>607</v>
      </c>
      <c r="R9" s="22">
        <v>191</v>
      </c>
      <c r="S9" s="23">
        <f t="shared" si="8"/>
        <v>27</v>
      </c>
      <c r="T9" s="24">
        <f t="shared" si="9"/>
        <v>218</v>
      </c>
      <c r="U9" s="27">
        <f t="shared" si="10"/>
        <v>825</v>
      </c>
      <c r="V9" s="22">
        <v>121</v>
      </c>
      <c r="W9" s="23">
        <f t="shared" si="11"/>
        <v>27</v>
      </c>
      <c r="X9" s="24">
        <f t="shared" si="12"/>
        <v>148</v>
      </c>
      <c r="Y9" s="27">
        <f t="shared" si="13"/>
        <v>973</v>
      </c>
      <c r="Z9" s="22">
        <v>191</v>
      </c>
      <c r="AA9" s="23">
        <f t="shared" si="14"/>
        <v>27</v>
      </c>
      <c r="AB9" s="24">
        <f t="shared" si="15"/>
        <v>218</v>
      </c>
      <c r="AC9" s="25">
        <f t="shared" si="16"/>
        <v>1191</v>
      </c>
      <c r="AD9" s="52">
        <f t="shared" si="17"/>
        <v>1029</v>
      </c>
      <c r="AE9" s="26">
        <f t="shared" si="18"/>
        <v>171.5</v>
      </c>
    </row>
    <row r="10" spans="1:31" ht="12.75">
      <c r="A10" s="19">
        <v>7</v>
      </c>
      <c r="B10" s="20" t="s">
        <v>192</v>
      </c>
      <c r="C10" s="20" t="s">
        <v>88</v>
      </c>
      <c r="D10" s="20">
        <v>138</v>
      </c>
      <c r="E10" s="21">
        <v>55</v>
      </c>
      <c r="F10" s="28">
        <v>38</v>
      </c>
      <c r="G10" s="22">
        <v>166</v>
      </c>
      <c r="H10" s="23">
        <f t="shared" si="0"/>
        <v>55</v>
      </c>
      <c r="I10" s="24">
        <f t="shared" si="1"/>
        <v>221</v>
      </c>
      <c r="J10" s="22">
        <v>110</v>
      </c>
      <c r="K10" s="23">
        <f t="shared" si="2"/>
        <v>55</v>
      </c>
      <c r="L10" s="24">
        <f t="shared" si="3"/>
        <v>165</v>
      </c>
      <c r="M10" s="27">
        <f t="shared" si="4"/>
        <v>386</v>
      </c>
      <c r="N10" s="22">
        <v>180</v>
      </c>
      <c r="O10" s="23">
        <f t="shared" si="5"/>
        <v>55</v>
      </c>
      <c r="P10" s="24">
        <f t="shared" si="6"/>
        <v>235</v>
      </c>
      <c r="Q10" s="27">
        <f t="shared" si="7"/>
        <v>621</v>
      </c>
      <c r="R10" s="22">
        <v>148</v>
      </c>
      <c r="S10" s="23">
        <f t="shared" si="8"/>
        <v>55</v>
      </c>
      <c r="T10" s="24">
        <f t="shared" si="9"/>
        <v>203</v>
      </c>
      <c r="U10" s="27">
        <f t="shared" si="10"/>
        <v>824</v>
      </c>
      <c r="V10" s="22">
        <v>135</v>
      </c>
      <c r="W10" s="23">
        <f t="shared" si="11"/>
        <v>55</v>
      </c>
      <c r="X10" s="24">
        <f t="shared" si="12"/>
        <v>190</v>
      </c>
      <c r="Y10" s="27">
        <f t="shared" si="13"/>
        <v>1014</v>
      </c>
      <c r="Z10" s="22">
        <v>114</v>
      </c>
      <c r="AA10" s="23">
        <f t="shared" si="14"/>
        <v>55</v>
      </c>
      <c r="AB10" s="24">
        <f t="shared" si="15"/>
        <v>169</v>
      </c>
      <c r="AC10" s="25">
        <f t="shared" si="16"/>
        <v>1183</v>
      </c>
      <c r="AD10" s="52">
        <f t="shared" si="17"/>
        <v>853</v>
      </c>
      <c r="AE10" s="26">
        <f t="shared" si="18"/>
        <v>142.16666666666666</v>
      </c>
    </row>
    <row r="11" spans="1:31" ht="12.75">
      <c r="A11" s="19">
        <v>8</v>
      </c>
      <c r="B11" s="20" t="s">
        <v>189</v>
      </c>
      <c r="C11" s="20" t="s">
        <v>97</v>
      </c>
      <c r="D11" s="20">
        <v>125</v>
      </c>
      <c r="E11" s="21">
        <v>67</v>
      </c>
      <c r="F11" s="28">
        <v>36</v>
      </c>
      <c r="G11" s="22">
        <v>133</v>
      </c>
      <c r="H11" s="23">
        <f t="shared" si="0"/>
        <v>67</v>
      </c>
      <c r="I11" s="24">
        <f t="shared" si="1"/>
        <v>200</v>
      </c>
      <c r="J11" s="22">
        <v>115</v>
      </c>
      <c r="K11" s="23">
        <f t="shared" si="2"/>
        <v>67</v>
      </c>
      <c r="L11" s="24">
        <f t="shared" si="3"/>
        <v>182</v>
      </c>
      <c r="M11" s="27">
        <f t="shared" si="4"/>
        <v>382</v>
      </c>
      <c r="N11" s="22">
        <v>150</v>
      </c>
      <c r="O11" s="23">
        <f t="shared" si="5"/>
        <v>67</v>
      </c>
      <c r="P11" s="24">
        <f t="shared" si="6"/>
        <v>217</v>
      </c>
      <c r="Q11" s="27">
        <f t="shared" si="7"/>
        <v>599</v>
      </c>
      <c r="R11" s="22">
        <v>116</v>
      </c>
      <c r="S11" s="23">
        <f t="shared" si="8"/>
        <v>67</v>
      </c>
      <c r="T11" s="24">
        <f t="shared" si="9"/>
        <v>183</v>
      </c>
      <c r="U11" s="27">
        <f t="shared" si="10"/>
        <v>782</v>
      </c>
      <c r="V11" s="22">
        <v>116</v>
      </c>
      <c r="W11" s="23">
        <f t="shared" si="11"/>
        <v>67</v>
      </c>
      <c r="X11" s="24">
        <f t="shared" si="12"/>
        <v>183</v>
      </c>
      <c r="Y11" s="27">
        <f t="shared" si="13"/>
        <v>965</v>
      </c>
      <c r="Z11" s="22">
        <v>145</v>
      </c>
      <c r="AA11" s="23">
        <f t="shared" si="14"/>
        <v>67</v>
      </c>
      <c r="AB11" s="24">
        <f t="shared" si="15"/>
        <v>212</v>
      </c>
      <c r="AC11" s="25">
        <f t="shared" si="16"/>
        <v>1177</v>
      </c>
      <c r="AD11" s="52">
        <f t="shared" si="17"/>
        <v>775</v>
      </c>
      <c r="AE11" s="26">
        <f t="shared" si="18"/>
        <v>129.16666666666666</v>
      </c>
    </row>
    <row r="12" spans="1:31" ht="12.75">
      <c r="A12" s="19">
        <v>9</v>
      </c>
      <c r="B12" s="20" t="s">
        <v>195</v>
      </c>
      <c r="C12" s="20" t="s">
        <v>182</v>
      </c>
      <c r="D12" s="20">
        <v>153</v>
      </c>
      <c r="E12" s="21">
        <v>42</v>
      </c>
      <c r="F12" s="28">
        <v>39</v>
      </c>
      <c r="G12" s="22">
        <v>105</v>
      </c>
      <c r="H12" s="23">
        <f t="shared" si="0"/>
        <v>42</v>
      </c>
      <c r="I12" s="24">
        <f t="shared" si="1"/>
        <v>147</v>
      </c>
      <c r="J12" s="22">
        <v>127</v>
      </c>
      <c r="K12" s="23">
        <f t="shared" si="2"/>
        <v>42</v>
      </c>
      <c r="L12" s="24">
        <f t="shared" si="3"/>
        <v>169</v>
      </c>
      <c r="M12" s="27">
        <f t="shared" si="4"/>
        <v>316</v>
      </c>
      <c r="N12" s="22">
        <v>169</v>
      </c>
      <c r="O12" s="23">
        <f t="shared" si="5"/>
        <v>42</v>
      </c>
      <c r="P12" s="24">
        <f t="shared" si="6"/>
        <v>211</v>
      </c>
      <c r="Q12" s="27">
        <f t="shared" si="7"/>
        <v>527</v>
      </c>
      <c r="R12" s="22">
        <v>198</v>
      </c>
      <c r="S12" s="23">
        <f t="shared" si="8"/>
        <v>42</v>
      </c>
      <c r="T12" s="24">
        <f t="shared" si="9"/>
        <v>240</v>
      </c>
      <c r="U12" s="27">
        <f t="shared" si="10"/>
        <v>767</v>
      </c>
      <c r="V12" s="22">
        <v>167</v>
      </c>
      <c r="W12" s="23">
        <f t="shared" si="11"/>
        <v>42</v>
      </c>
      <c r="X12" s="24">
        <f t="shared" si="12"/>
        <v>209</v>
      </c>
      <c r="Y12" s="27">
        <f t="shared" si="13"/>
        <v>976</v>
      </c>
      <c r="Z12" s="22">
        <v>147</v>
      </c>
      <c r="AA12" s="23">
        <f t="shared" si="14"/>
        <v>42</v>
      </c>
      <c r="AB12" s="24">
        <f t="shared" si="15"/>
        <v>189</v>
      </c>
      <c r="AC12" s="25">
        <f t="shared" si="16"/>
        <v>1165</v>
      </c>
      <c r="AD12" s="52">
        <f t="shared" si="17"/>
        <v>913</v>
      </c>
      <c r="AE12" s="26">
        <f aca="true" t="shared" si="19" ref="AE12:AE25">AVERAGE(G12,J12,N12,R12,V12,Z12)</f>
        <v>152.16666666666666</v>
      </c>
    </row>
    <row r="13" spans="1:31" ht="12.75">
      <c r="A13" s="19">
        <v>10</v>
      </c>
      <c r="B13" s="20" t="s">
        <v>200</v>
      </c>
      <c r="C13" s="20" t="s">
        <v>185</v>
      </c>
      <c r="D13" s="20">
        <v>159</v>
      </c>
      <c r="E13" s="21">
        <v>36</v>
      </c>
      <c r="F13" s="28">
        <v>42</v>
      </c>
      <c r="G13" s="22">
        <v>150</v>
      </c>
      <c r="H13" s="23">
        <f t="shared" si="0"/>
        <v>36</v>
      </c>
      <c r="I13" s="24">
        <f t="shared" si="1"/>
        <v>186</v>
      </c>
      <c r="J13" s="22">
        <v>120</v>
      </c>
      <c r="K13" s="23">
        <f t="shared" si="2"/>
        <v>36</v>
      </c>
      <c r="L13" s="24">
        <f t="shared" si="3"/>
        <v>156</v>
      </c>
      <c r="M13" s="27">
        <f t="shared" si="4"/>
        <v>342</v>
      </c>
      <c r="N13" s="22">
        <v>154</v>
      </c>
      <c r="O13" s="23">
        <f t="shared" si="5"/>
        <v>36</v>
      </c>
      <c r="P13" s="24">
        <f t="shared" si="6"/>
        <v>190</v>
      </c>
      <c r="Q13" s="27">
        <f t="shared" si="7"/>
        <v>532</v>
      </c>
      <c r="R13" s="22">
        <v>113</v>
      </c>
      <c r="S13" s="23">
        <f t="shared" si="8"/>
        <v>36</v>
      </c>
      <c r="T13" s="24">
        <f t="shared" si="9"/>
        <v>149</v>
      </c>
      <c r="U13" s="27">
        <f t="shared" si="10"/>
        <v>681</v>
      </c>
      <c r="V13" s="22">
        <v>185</v>
      </c>
      <c r="W13" s="23">
        <f t="shared" si="11"/>
        <v>36</v>
      </c>
      <c r="X13" s="24">
        <f t="shared" si="12"/>
        <v>221</v>
      </c>
      <c r="Y13" s="27">
        <f t="shared" si="13"/>
        <v>902</v>
      </c>
      <c r="Z13" s="22">
        <v>189</v>
      </c>
      <c r="AA13" s="23">
        <f t="shared" si="14"/>
        <v>36</v>
      </c>
      <c r="AB13" s="24">
        <f t="shared" si="15"/>
        <v>225</v>
      </c>
      <c r="AC13" s="25">
        <f t="shared" si="16"/>
        <v>1127</v>
      </c>
      <c r="AD13" s="52">
        <f t="shared" si="17"/>
        <v>911</v>
      </c>
      <c r="AE13" s="26">
        <f t="shared" si="19"/>
        <v>151.83333333333334</v>
      </c>
    </row>
    <row r="14" spans="1:33" ht="12.75">
      <c r="A14" s="19">
        <v>11</v>
      </c>
      <c r="B14" s="20" t="s">
        <v>194</v>
      </c>
      <c r="C14" s="20" t="s">
        <v>181</v>
      </c>
      <c r="D14" s="20">
        <v>155</v>
      </c>
      <c r="E14" s="21">
        <v>40</v>
      </c>
      <c r="F14" s="28">
        <v>39</v>
      </c>
      <c r="G14" s="22">
        <v>130</v>
      </c>
      <c r="H14" s="23">
        <f t="shared" si="0"/>
        <v>40</v>
      </c>
      <c r="I14" s="24">
        <f t="shared" si="1"/>
        <v>170</v>
      </c>
      <c r="J14" s="22">
        <v>166</v>
      </c>
      <c r="K14" s="23">
        <f t="shared" si="2"/>
        <v>40</v>
      </c>
      <c r="L14" s="24">
        <f t="shared" si="3"/>
        <v>206</v>
      </c>
      <c r="M14" s="27">
        <f t="shared" si="4"/>
        <v>376</v>
      </c>
      <c r="N14" s="22">
        <v>158</v>
      </c>
      <c r="O14" s="23">
        <f t="shared" si="5"/>
        <v>40</v>
      </c>
      <c r="P14" s="24">
        <f t="shared" si="6"/>
        <v>198</v>
      </c>
      <c r="Q14" s="27">
        <f t="shared" si="7"/>
        <v>574</v>
      </c>
      <c r="R14" s="22">
        <v>171</v>
      </c>
      <c r="S14" s="23">
        <f t="shared" si="8"/>
        <v>40</v>
      </c>
      <c r="T14" s="24">
        <f t="shared" si="9"/>
        <v>211</v>
      </c>
      <c r="U14" s="27">
        <f t="shared" si="10"/>
        <v>785</v>
      </c>
      <c r="V14" s="22">
        <v>129</v>
      </c>
      <c r="W14" s="23">
        <f t="shared" si="11"/>
        <v>40</v>
      </c>
      <c r="X14" s="24">
        <f t="shared" si="12"/>
        <v>169</v>
      </c>
      <c r="Y14" s="27">
        <f t="shared" si="13"/>
        <v>954</v>
      </c>
      <c r="Z14" s="22">
        <v>131</v>
      </c>
      <c r="AA14" s="23">
        <f t="shared" si="14"/>
        <v>40</v>
      </c>
      <c r="AB14" s="24">
        <f t="shared" si="15"/>
        <v>171</v>
      </c>
      <c r="AC14" s="25">
        <f t="shared" si="16"/>
        <v>1125</v>
      </c>
      <c r="AD14" s="52">
        <f t="shared" si="17"/>
        <v>885</v>
      </c>
      <c r="AE14" s="26">
        <f t="shared" si="19"/>
        <v>147.5</v>
      </c>
      <c r="AG14" s="47"/>
    </row>
    <row r="15" spans="1:31" ht="12.75">
      <c r="A15" s="19">
        <v>12</v>
      </c>
      <c r="B15" s="20" t="s">
        <v>197</v>
      </c>
      <c r="C15" s="20" t="s">
        <v>97</v>
      </c>
      <c r="D15" s="20">
        <v>157</v>
      </c>
      <c r="E15" s="21">
        <v>38</v>
      </c>
      <c r="F15" s="28">
        <v>41</v>
      </c>
      <c r="G15" s="22">
        <v>133</v>
      </c>
      <c r="H15" s="23">
        <f t="shared" si="0"/>
        <v>38</v>
      </c>
      <c r="I15" s="24">
        <f t="shared" si="1"/>
        <v>171</v>
      </c>
      <c r="J15" s="22">
        <v>157</v>
      </c>
      <c r="K15" s="23">
        <f t="shared" si="2"/>
        <v>38</v>
      </c>
      <c r="L15" s="24">
        <f t="shared" si="3"/>
        <v>195</v>
      </c>
      <c r="M15" s="27">
        <f t="shared" si="4"/>
        <v>366</v>
      </c>
      <c r="N15" s="22">
        <v>139</v>
      </c>
      <c r="O15" s="23">
        <f t="shared" si="5"/>
        <v>38</v>
      </c>
      <c r="P15" s="24">
        <f t="shared" si="6"/>
        <v>177</v>
      </c>
      <c r="Q15" s="27">
        <f t="shared" si="7"/>
        <v>543</v>
      </c>
      <c r="R15" s="22">
        <v>152</v>
      </c>
      <c r="S15" s="23">
        <f t="shared" si="8"/>
        <v>38</v>
      </c>
      <c r="T15" s="24">
        <f t="shared" si="9"/>
        <v>190</v>
      </c>
      <c r="U15" s="27">
        <f t="shared" si="10"/>
        <v>733</v>
      </c>
      <c r="V15" s="22">
        <v>134</v>
      </c>
      <c r="W15" s="23">
        <f t="shared" si="11"/>
        <v>38</v>
      </c>
      <c r="X15" s="24">
        <f t="shared" si="12"/>
        <v>172</v>
      </c>
      <c r="Y15" s="27">
        <f t="shared" si="13"/>
        <v>905</v>
      </c>
      <c r="Z15" s="22">
        <v>178</v>
      </c>
      <c r="AA15" s="23">
        <f t="shared" si="14"/>
        <v>38</v>
      </c>
      <c r="AB15" s="24">
        <f t="shared" si="15"/>
        <v>216</v>
      </c>
      <c r="AC15" s="25">
        <f t="shared" si="16"/>
        <v>1121</v>
      </c>
      <c r="AD15" s="52">
        <f t="shared" si="17"/>
        <v>893</v>
      </c>
      <c r="AE15" s="26">
        <f t="shared" si="19"/>
        <v>148.83333333333334</v>
      </c>
    </row>
    <row r="16" spans="1:31" ht="12.75">
      <c r="A16" s="19">
        <v>13</v>
      </c>
      <c r="B16" s="20" t="s">
        <v>196</v>
      </c>
      <c r="C16" s="20" t="s">
        <v>183</v>
      </c>
      <c r="D16" s="20">
        <v>156</v>
      </c>
      <c r="E16" s="21">
        <v>39</v>
      </c>
      <c r="F16" s="28">
        <v>40</v>
      </c>
      <c r="G16" s="22">
        <v>126</v>
      </c>
      <c r="H16" s="23">
        <f t="shared" si="0"/>
        <v>39</v>
      </c>
      <c r="I16" s="24">
        <f t="shared" si="1"/>
        <v>165</v>
      </c>
      <c r="J16" s="22">
        <v>149</v>
      </c>
      <c r="K16" s="23">
        <f t="shared" si="2"/>
        <v>39</v>
      </c>
      <c r="L16" s="24">
        <f t="shared" si="3"/>
        <v>188</v>
      </c>
      <c r="M16" s="27">
        <f t="shared" si="4"/>
        <v>353</v>
      </c>
      <c r="N16" s="22">
        <v>152</v>
      </c>
      <c r="O16" s="23">
        <f t="shared" si="5"/>
        <v>39</v>
      </c>
      <c r="P16" s="24">
        <f t="shared" si="6"/>
        <v>191</v>
      </c>
      <c r="Q16" s="27">
        <f t="shared" si="7"/>
        <v>544</v>
      </c>
      <c r="R16" s="22">
        <v>145</v>
      </c>
      <c r="S16" s="23">
        <f t="shared" si="8"/>
        <v>39</v>
      </c>
      <c r="T16" s="24">
        <f t="shared" si="9"/>
        <v>184</v>
      </c>
      <c r="U16" s="27">
        <f t="shared" si="10"/>
        <v>728</v>
      </c>
      <c r="V16" s="22">
        <v>133</v>
      </c>
      <c r="W16" s="23">
        <f t="shared" si="11"/>
        <v>39</v>
      </c>
      <c r="X16" s="24">
        <f t="shared" si="12"/>
        <v>172</v>
      </c>
      <c r="Y16" s="27">
        <f t="shared" si="13"/>
        <v>900</v>
      </c>
      <c r="Z16" s="22">
        <v>172</v>
      </c>
      <c r="AA16" s="23">
        <f t="shared" si="14"/>
        <v>39</v>
      </c>
      <c r="AB16" s="24">
        <f t="shared" si="15"/>
        <v>211</v>
      </c>
      <c r="AC16" s="25">
        <f t="shared" si="16"/>
        <v>1111</v>
      </c>
      <c r="AD16" s="52">
        <f t="shared" si="17"/>
        <v>877</v>
      </c>
      <c r="AE16" s="26">
        <f t="shared" si="19"/>
        <v>146.16666666666666</v>
      </c>
    </row>
    <row r="17" spans="1:31" ht="12.75">
      <c r="A17" s="19">
        <v>14</v>
      </c>
      <c r="B17" s="20" t="s">
        <v>188</v>
      </c>
      <c r="C17" s="20" t="s">
        <v>64</v>
      </c>
      <c r="D17" s="20">
        <v>118</v>
      </c>
      <c r="E17" s="21">
        <v>73</v>
      </c>
      <c r="F17" s="28">
        <v>36</v>
      </c>
      <c r="G17" s="22">
        <v>108</v>
      </c>
      <c r="H17" s="23">
        <f t="shared" si="0"/>
        <v>73</v>
      </c>
      <c r="I17" s="24">
        <f t="shared" si="1"/>
        <v>181</v>
      </c>
      <c r="J17" s="22">
        <v>98</v>
      </c>
      <c r="K17" s="23">
        <f t="shared" si="2"/>
        <v>73</v>
      </c>
      <c r="L17" s="24">
        <f t="shared" si="3"/>
        <v>171</v>
      </c>
      <c r="M17" s="27">
        <f t="shared" si="4"/>
        <v>352</v>
      </c>
      <c r="N17" s="22">
        <v>117</v>
      </c>
      <c r="O17" s="23">
        <f t="shared" si="5"/>
        <v>73</v>
      </c>
      <c r="P17" s="24">
        <f t="shared" si="6"/>
        <v>190</v>
      </c>
      <c r="Q17" s="27">
        <f t="shared" si="7"/>
        <v>542</v>
      </c>
      <c r="R17" s="22">
        <v>127</v>
      </c>
      <c r="S17" s="23">
        <f t="shared" si="8"/>
        <v>73</v>
      </c>
      <c r="T17" s="24">
        <f t="shared" si="9"/>
        <v>200</v>
      </c>
      <c r="U17" s="27">
        <f t="shared" si="10"/>
        <v>742</v>
      </c>
      <c r="V17" s="22">
        <v>116</v>
      </c>
      <c r="W17" s="23">
        <f t="shared" si="11"/>
        <v>73</v>
      </c>
      <c r="X17" s="24">
        <f t="shared" si="12"/>
        <v>189</v>
      </c>
      <c r="Y17" s="27">
        <f t="shared" si="13"/>
        <v>931</v>
      </c>
      <c r="Z17" s="22">
        <v>105</v>
      </c>
      <c r="AA17" s="23">
        <f t="shared" si="14"/>
        <v>73</v>
      </c>
      <c r="AB17" s="24">
        <f t="shared" si="15"/>
        <v>178</v>
      </c>
      <c r="AC17" s="25">
        <f t="shared" si="16"/>
        <v>1109</v>
      </c>
      <c r="AD17" s="52">
        <f t="shared" si="17"/>
        <v>671</v>
      </c>
      <c r="AE17" s="26">
        <f t="shared" si="19"/>
        <v>111.83333333333333</v>
      </c>
    </row>
    <row r="18" spans="1:31" ht="12.75">
      <c r="A18" s="19">
        <v>15</v>
      </c>
      <c r="B18" s="20" t="s">
        <v>190</v>
      </c>
      <c r="C18" s="20" t="s">
        <v>93</v>
      </c>
      <c r="D18" s="20">
        <v>136</v>
      </c>
      <c r="E18" s="21">
        <v>57</v>
      </c>
      <c r="F18" s="28">
        <v>37</v>
      </c>
      <c r="G18" s="22">
        <v>146</v>
      </c>
      <c r="H18" s="23">
        <f t="shared" si="0"/>
        <v>57</v>
      </c>
      <c r="I18" s="24">
        <f t="shared" si="1"/>
        <v>203</v>
      </c>
      <c r="J18" s="22">
        <v>131</v>
      </c>
      <c r="K18" s="23">
        <f t="shared" si="2"/>
        <v>57</v>
      </c>
      <c r="L18" s="24">
        <f t="shared" si="3"/>
        <v>188</v>
      </c>
      <c r="M18" s="27">
        <f t="shared" si="4"/>
        <v>391</v>
      </c>
      <c r="N18" s="22">
        <v>93</v>
      </c>
      <c r="O18" s="23">
        <f t="shared" si="5"/>
        <v>57</v>
      </c>
      <c r="P18" s="24">
        <f t="shared" si="6"/>
        <v>150</v>
      </c>
      <c r="Q18" s="27">
        <f t="shared" si="7"/>
        <v>541</v>
      </c>
      <c r="R18" s="22">
        <v>131</v>
      </c>
      <c r="S18" s="23">
        <f t="shared" si="8"/>
        <v>57</v>
      </c>
      <c r="T18" s="24">
        <f t="shared" si="9"/>
        <v>188</v>
      </c>
      <c r="U18" s="27">
        <f t="shared" si="10"/>
        <v>729</v>
      </c>
      <c r="V18" s="22">
        <v>142</v>
      </c>
      <c r="W18" s="23">
        <f t="shared" si="11"/>
        <v>57</v>
      </c>
      <c r="X18" s="24">
        <f t="shared" si="12"/>
        <v>199</v>
      </c>
      <c r="Y18" s="27">
        <f t="shared" si="13"/>
        <v>928</v>
      </c>
      <c r="Z18" s="22">
        <v>124</v>
      </c>
      <c r="AA18" s="23">
        <f t="shared" si="14"/>
        <v>57</v>
      </c>
      <c r="AB18" s="24">
        <f t="shared" si="15"/>
        <v>181</v>
      </c>
      <c r="AC18" s="25">
        <f t="shared" si="16"/>
        <v>1109</v>
      </c>
      <c r="AD18" s="52">
        <f t="shared" si="17"/>
        <v>767</v>
      </c>
      <c r="AE18" s="26">
        <f t="shared" si="19"/>
        <v>127.83333333333333</v>
      </c>
    </row>
    <row r="19" spans="1:31" ht="12.75">
      <c r="A19" s="19">
        <v>16</v>
      </c>
      <c r="B19" s="20" t="s">
        <v>223</v>
      </c>
      <c r="C19" s="20" t="s">
        <v>222</v>
      </c>
      <c r="D19" s="20">
        <v>138</v>
      </c>
      <c r="E19" s="21">
        <v>55</v>
      </c>
      <c r="F19" s="28">
        <v>46</v>
      </c>
      <c r="G19" s="22">
        <v>111</v>
      </c>
      <c r="H19" s="23">
        <f t="shared" si="0"/>
        <v>55</v>
      </c>
      <c r="I19" s="24">
        <f t="shared" si="1"/>
        <v>166</v>
      </c>
      <c r="J19" s="22">
        <v>108</v>
      </c>
      <c r="K19" s="23">
        <f t="shared" si="2"/>
        <v>55</v>
      </c>
      <c r="L19" s="24">
        <f t="shared" si="3"/>
        <v>163</v>
      </c>
      <c r="M19" s="27">
        <f t="shared" si="4"/>
        <v>329</v>
      </c>
      <c r="N19" s="22">
        <v>126</v>
      </c>
      <c r="O19" s="23">
        <f t="shared" si="5"/>
        <v>55</v>
      </c>
      <c r="P19" s="24">
        <f t="shared" si="6"/>
        <v>181</v>
      </c>
      <c r="Q19" s="27">
        <f t="shared" si="7"/>
        <v>510</v>
      </c>
      <c r="R19" s="22">
        <v>133</v>
      </c>
      <c r="S19" s="23">
        <f t="shared" si="8"/>
        <v>55</v>
      </c>
      <c r="T19" s="24">
        <f t="shared" si="9"/>
        <v>188</v>
      </c>
      <c r="U19" s="27">
        <f t="shared" si="10"/>
        <v>698</v>
      </c>
      <c r="V19" s="22">
        <v>160</v>
      </c>
      <c r="W19" s="23">
        <f t="shared" si="11"/>
        <v>55</v>
      </c>
      <c r="X19" s="24">
        <f t="shared" si="12"/>
        <v>215</v>
      </c>
      <c r="Y19" s="27">
        <f t="shared" si="13"/>
        <v>913</v>
      </c>
      <c r="Z19" s="22">
        <v>129</v>
      </c>
      <c r="AA19" s="23">
        <f t="shared" si="14"/>
        <v>55</v>
      </c>
      <c r="AB19" s="24">
        <f t="shared" si="15"/>
        <v>184</v>
      </c>
      <c r="AC19" s="25">
        <f t="shared" si="16"/>
        <v>1097</v>
      </c>
      <c r="AD19" s="52">
        <f t="shared" si="17"/>
        <v>767</v>
      </c>
      <c r="AE19" s="26">
        <f t="shared" si="19"/>
        <v>127.83333333333333</v>
      </c>
    </row>
    <row r="20" spans="1:31" ht="12.75">
      <c r="A20" s="19">
        <v>17</v>
      </c>
      <c r="B20" s="20" t="s">
        <v>227</v>
      </c>
      <c r="C20" s="20" t="s">
        <v>228</v>
      </c>
      <c r="D20" s="20">
        <v>133</v>
      </c>
      <c r="E20" s="21">
        <v>60</v>
      </c>
      <c r="F20" s="28">
        <v>35</v>
      </c>
      <c r="G20" s="22">
        <v>113</v>
      </c>
      <c r="H20" s="23">
        <f t="shared" si="0"/>
        <v>60</v>
      </c>
      <c r="I20" s="24">
        <f t="shared" si="1"/>
        <v>173</v>
      </c>
      <c r="J20" s="22">
        <v>122</v>
      </c>
      <c r="K20" s="23">
        <f t="shared" si="2"/>
        <v>60</v>
      </c>
      <c r="L20" s="24">
        <f t="shared" si="3"/>
        <v>182</v>
      </c>
      <c r="M20" s="27">
        <f t="shared" si="4"/>
        <v>355</v>
      </c>
      <c r="N20" s="22">
        <v>113</v>
      </c>
      <c r="O20" s="23">
        <f t="shared" si="5"/>
        <v>60</v>
      </c>
      <c r="P20" s="24">
        <f t="shared" si="6"/>
        <v>173</v>
      </c>
      <c r="Q20" s="27">
        <f t="shared" si="7"/>
        <v>528</v>
      </c>
      <c r="R20" s="22">
        <v>131</v>
      </c>
      <c r="S20" s="23">
        <f t="shared" si="8"/>
        <v>60</v>
      </c>
      <c r="T20" s="24">
        <f t="shared" si="9"/>
        <v>191</v>
      </c>
      <c r="U20" s="27">
        <f t="shared" si="10"/>
        <v>719</v>
      </c>
      <c r="V20" s="22">
        <v>133</v>
      </c>
      <c r="W20" s="23">
        <f t="shared" si="11"/>
        <v>60</v>
      </c>
      <c r="X20" s="24">
        <f t="shared" si="12"/>
        <v>193</v>
      </c>
      <c r="Y20" s="27">
        <f t="shared" si="13"/>
        <v>912</v>
      </c>
      <c r="Z20" s="22">
        <v>123</v>
      </c>
      <c r="AA20" s="23">
        <f t="shared" si="14"/>
        <v>60</v>
      </c>
      <c r="AB20" s="24">
        <f t="shared" si="15"/>
        <v>183</v>
      </c>
      <c r="AC20" s="25">
        <f t="shared" si="16"/>
        <v>1095</v>
      </c>
      <c r="AD20" s="52">
        <f t="shared" si="17"/>
        <v>735</v>
      </c>
      <c r="AE20" s="26">
        <f t="shared" si="19"/>
        <v>122.5</v>
      </c>
    </row>
    <row r="21" spans="1:31" ht="12.75">
      <c r="A21" s="19">
        <v>18</v>
      </c>
      <c r="B21" s="20" t="s">
        <v>229</v>
      </c>
      <c r="C21" s="20" t="s">
        <v>230</v>
      </c>
      <c r="D21" s="20">
        <v>169</v>
      </c>
      <c r="E21" s="21">
        <v>27</v>
      </c>
      <c r="F21" s="28">
        <v>43</v>
      </c>
      <c r="G21" s="22">
        <v>160</v>
      </c>
      <c r="H21" s="23">
        <f t="shared" si="0"/>
        <v>27</v>
      </c>
      <c r="I21" s="24">
        <f t="shared" si="1"/>
        <v>187</v>
      </c>
      <c r="J21" s="22">
        <v>147</v>
      </c>
      <c r="K21" s="23">
        <f t="shared" si="2"/>
        <v>27</v>
      </c>
      <c r="L21" s="24">
        <f t="shared" si="3"/>
        <v>174</v>
      </c>
      <c r="M21" s="27">
        <f t="shared" si="4"/>
        <v>361</v>
      </c>
      <c r="N21" s="22">
        <v>135</v>
      </c>
      <c r="O21" s="23">
        <f t="shared" si="5"/>
        <v>27</v>
      </c>
      <c r="P21" s="24">
        <f t="shared" si="6"/>
        <v>162</v>
      </c>
      <c r="Q21" s="27">
        <f t="shared" si="7"/>
        <v>523</v>
      </c>
      <c r="R21" s="22">
        <v>171</v>
      </c>
      <c r="S21" s="23">
        <f t="shared" si="8"/>
        <v>27</v>
      </c>
      <c r="T21" s="24">
        <f t="shared" si="9"/>
        <v>198</v>
      </c>
      <c r="U21" s="27">
        <f t="shared" si="10"/>
        <v>721</v>
      </c>
      <c r="V21" s="22">
        <v>187</v>
      </c>
      <c r="W21" s="23">
        <f t="shared" si="11"/>
        <v>27</v>
      </c>
      <c r="X21" s="24">
        <f t="shared" si="12"/>
        <v>214</v>
      </c>
      <c r="Y21" s="27">
        <f t="shared" si="13"/>
        <v>935</v>
      </c>
      <c r="Z21" s="22">
        <v>133</v>
      </c>
      <c r="AA21" s="23">
        <f t="shared" si="14"/>
        <v>27</v>
      </c>
      <c r="AB21" s="24">
        <f t="shared" si="15"/>
        <v>160</v>
      </c>
      <c r="AC21" s="25">
        <f t="shared" si="16"/>
        <v>1095</v>
      </c>
      <c r="AD21" s="52">
        <f t="shared" si="17"/>
        <v>933</v>
      </c>
      <c r="AE21" s="26">
        <f t="shared" si="19"/>
        <v>155.5</v>
      </c>
    </row>
    <row r="22" spans="1:31" ht="12.75">
      <c r="A22" s="19">
        <v>19</v>
      </c>
      <c r="B22" s="20" t="s">
        <v>199</v>
      </c>
      <c r="C22" s="20" t="s">
        <v>184</v>
      </c>
      <c r="D22" s="20">
        <v>165</v>
      </c>
      <c r="E22" s="21">
        <v>31</v>
      </c>
      <c r="F22" s="28">
        <v>43</v>
      </c>
      <c r="G22" s="22">
        <v>187</v>
      </c>
      <c r="H22" s="23">
        <f t="shared" si="0"/>
        <v>31</v>
      </c>
      <c r="I22" s="24">
        <f t="shared" si="1"/>
        <v>218</v>
      </c>
      <c r="J22" s="22">
        <v>144</v>
      </c>
      <c r="K22" s="23">
        <f t="shared" si="2"/>
        <v>31</v>
      </c>
      <c r="L22" s="24">
        <f t="shared" si="3"/>
        <v>175</v>
      </c>
      <c r="M22" s="27">
        <f t="shared" si="4"/>
        <v>393</v>
      </c>
      <c r="N22" s="22">
        <v>128</v>
      </c>
      <c r="O22" s="23">
        <f t="shared" si="5"/>
        <v>31</v>
      </c>
      <c r="P22" s="24">
        <f t="shared" si="6"/>
        <v>159</v>
      </c>
      <c r="Q22" s="27">
        <f t="shared" si="7"/>
        <v>552</v>
      </c>
      <c r="R22" s="22">
        <v>142</v>
      </c>
      <c r="S22" s="23">
        <f t="shared" si="8"/>
        <v>31</v>
      </c>
      <c r="T22" s="24">
        <f t="shared" si="9"/>
        <v>173</v>
      </c>
      <c r="U22" s="27">
        <f t="shared" si="10"/>
        <v>725</v>
      </c>
      <c r="V22" s="22">
        <v>176</v>
      </c>
      <c r="W22" s="23">
        <f t="shared" si="11"/>
        <v>31</v>
      </c>
      <c r="X22" s="24">
        <f t="shared" si="12"/>
        <v>207</v>
      </c>
      <c r="Y22" s="27">
        <f t="shared" si="13"/>
        <v>932</v>
      </c>
      <c r="Z22" s="22">
        <v>123</v>
      </c>
      <c r="AA22" s="23">
        <f t="shared" si="14"/>
        <v>31</v>
      </c>
      <c r="AB22" s="24">
        <f t="shared" si="15"/>
        <v>154</v>
      </c>
      <c r="AC22" s="25">
        <f t="shared" si="16"/>
        <v>1086</v>
      </c>
      <c r="AD22" s="52">
        <f t="shared" si="17"/>
        <v>900</v>
      </c>
      <c r="AE22" s="26">
        <f t="shared" si="19"/>
        <v>150</v>
      </c>
    </row>
    <row r="23" spans="1:31" ht="12.75">
      <c r="A23" s="19">
        <v>20</v>
      </c>
      <c r="B23" s="20" t="s">
        <v>205</v>
      </c>
      <c r="C23" s="20" t="s">
        <v>181</v>
      </c>
      <c r="D23" s="20">
        <v>180</v>
      </c>
      <c r="E23" s="21">
        <v>18</v>
      </c>
      <c r="F23" s="28">
        <v>45</v>
      </c>
      <c r="G23" s="22">
        <v>142</v>
      </c>
      <c r="H23" s="23">
        <f t="shared" si="0"/>
        <v>18</v>
      </c>
      <c r="I23" s="24">
        <f t="shared" si="1"/>
        <v>160</v>
      </c>
      <c r="J23" s="22">
        <v>180</v>
      </c>
      <c r="K23" s="23">
        <f t="shared" si="2"/>
        <v>18</v>
      </c>
      <c r="L23" s="24">
        <f t="shared" si="3"/>
        <v>198</v>
      </c>
      <c r="M23" s="27">
        <f t="shared" si="4"/>
        <v>358</v>
      </c>
      <c r="N23" s="22">
        <v>171</v>
      </c>
      <c r="O23" s="23">
        <f t="shared" si="5"/>
        <v>18</v>
      </c>
      <c r="P23" s="24">
        <f t="shared" si="6"/>
        <v>189</v>
      </c>
      <c r="Q23" s="27">
        <f t="shared" si="7"/>
        <v>547</v>
      </c>
      <c r="R23" s="22">
        <v>158</v>
      </c>
      <c r="S23" s="23">
        <f t="shared" si="8"/>
        <v>18</v>
      </c>
      <c r="T23" s="24">
        <f t="shared" si="9"/>
        <v>176</v>
      </c>
      <c r="U23" s="27">
        <f t="shared" si="10"/>
        <v>723</v>
      </c>
      <c r="V23" s="22">
        <v>145</v>
      </c>
      <c r="W23" s="23">
        <f t="shared" si="11"/>
        <v>18</v>
      </c>
      <c r="X23" s="24">
        <f t="shared" si="12"/>
        <v>163</v>
      </c>
      <c r="Y23" s="27">
        <f t="shared" si="13"/>
        <v>886</v>
      </c>
      <c r="Z23" s="22">
        <v>171</v>
      </c>
      <c r="AA23" s="23">
        <f t="shared" si="14"/>
        <v>18</v>
      </c>
      <c r="AB23" s="24">
        <f t="shared" si="15"/>
        <v>189</v>
      </c>
      <c r="AC23" s="25">
        <f t="shared" si="16"/>
        <v>1075</v>
      </c>
      <c r="AD23" s="52">
        <f t="shared" si="17"/>
        <v>967</v>
      </c>
      <c r="AE23" s="26">
        <f t="shared" si="19"/>
        <v>161.16666666666666</v>
      </c>
    </row>
    <row r="24" spans="1:31" ht="12.75">
      <c r="A24" s="19">
        <v>21</v>
      </c>
      <c r="B24" s="20" t="s">
        <v>186</v>
      </c>
      <c r="C24" s="20" t="s">
        <v>93</v>
      </c>
      <c r="D24" s="20">
        <v>116</v>
      </c>
      <c r="E24" s="21">
        <v>75</v>
      </c>
      <c r="F24" s="28">
        <v>35</v>
      </c>
      <c r="G24" s="22">
        <v>112</v>
      </c>
      <c r="H24" s="23">
        <f t="shared" si="0"/>
        <v>75</v>
      </c>
      <c r="I24" s="24">
        <f t="shared" si="1"/>
        <v>187</v>
      </c>
      <c r="J24" s="22">
        <v>87</v>
      </c>
      <c r="K24" s="23">
        <f t="shared" si="2"/>
        <v>75</v>
      </c>
      <c r="L24" s="24">
        <f t="shared" si="3"/>
        <v>162</v>
      </c>
      <c r="M24" s="27">
        <f t="shared" si="4"/>
        <v>349</v>
      </c>
      <c r="N24" s="22">
        <v>97</v>
      </c>
      <c r="O24" s="23">
        <f t="shared" si="5"/>
        <v>75</v>
      </c>
      <c r="P24" s="24">
        <f t="shared" si="6"/>
        <v>172</v>
      </c>
      <c r="Q24" s="27">
        <f t="shared" si="7"/>
        <v>521</v>
      </c>
      <c r="R24" s="22">
        <v>86</v>
      </c>
      <c r="S24" s="23">
        <f t="shared" si="8"/>
        <v>75</v>
      </c>
      <c r="T24" s="24">
        <f t="shared" si="9"/>
        <v>161</v>
      </c>
      <c r="U24" s="27">
        <f t="shared" si="10"/>
        <v>682</v>
      </c>
      <c r="V24" s="22">
        <v>120</v>
      </c>
      <c r="W24" s="23">
        <f t="shared" si="11"/>
        <v>75</v>
      </c>
      <c r="X24" s="24">
        <f t="shared" si="12"/>
        <v>195</v>
      </c>
      <c r="Y24" s="27">
        <f t="shared" si="13"/>
        <v>877</v>
      </c>
      <c r="Z24" s="22">
        <v>120</v>
      </c>
      <c r="AA24" s="23">
        <f t="shared" si="14"/>
        <v>75</v>
      </c>
      <c r="AB24" s="24">
        <f t="shared" si="15"/>
        <v>195</v>
      </c>
      <c r="AC24" s="25">
        <f t="shared" si="16"/>
        <v>1072</v>
      </c>
      <c r="AD24" s="52">
        <f t="shared" si="17"/>
        <v>622</v>
      </c>
      <c r="AE24" s="26">
        <f t="shared" si="19"/>
        <v>103.66666666666667</v>
      </c>
    </row>
    <row r="25" spans="1:31" ht="12.75">
      <c r="A25" s="19">
        <v>22</v>
      </c>
      <c r="B25" s="20" t="s">
        <v>208</v>
      </c>
      <c r="C25" s="20" t="s">
        <v>64</v>
      </c>
      <c r="D25" s="20">
        <v>183</v>
      </c>
      <c r="E25" s="21">
        <v>15</v>
      </c>
      <c r="F25" s="28">
        <v>46</v>
      </c>
      <c r="G25" s="22">
        <v>166</v>
      </c>
      <c r="H25" s="23">
        <f t="shared" si="0"/>
        <v>15</v>
      </c>
      <c r="I25" s="24">
        <f t="shared" si="1"/>
        <v>181</v>
      </c>
      <c r="J25" s="22">
        <v>136</v>
      </c>
      <c r="K25" s="23">
        <f t="shared" si="2"/>
        <v>15</v>
      </c>
      <c r="L25" s="24">
        <f t="shared" si="3"/>
        <v>151</v>
      </c>
      <c r="M25" s="27">
        <f t="shared" si="4"/>
        <v>332</v>
      </c>
      <c r="N25" s="22">
        <v>131</v>
      </c>
      <c r="O25" s="23">
        <f t="shared" si="5"/>
        <v>15</v>
      </c>
      <c r="P25" s="24">
        <f t="shared" si="6"/>
        <v>146</v>
      </c>
      <c r="Q25" s="27">
        <f t="shared" si="7"/>
        <v>478</v>
      </c>
      <c r="R25" s="22">
        <v>152</v>
      </c>
      <c r="S25" s="23">
        <f t="shared" si="8"/>
        <v>15</v>
      </c>
      <c r="T25" s="24">
        <f t="shared" si="9"/>
        <v>167</v>
      </c>
      <c r="U25" s="27">
        <f t="shared" si="10"/>
        <v>645</v>
      </c>
      <c r="V25" s="22">
        <v>123</v>
      </c>
      <c r="W25" s="23">
        <f t="shared" si="11"/>
        <v>15</v>
      </c>
      <c r="X25" s="24">
        <f t="shared" si="12"/>
        <v>138</v>
      </c>
      <c r="Y25" s="27">
        <f t="shared" si="13"/>
        <v>783</v>
      </c>
      <c r="Z25" s="22">
        <v>209</v>
      </c>
      <c r="AA25" s="23">
        <f t="shared" si="14"/>
        <v>15</v>
      </c>
      <c r="AB25" s="24">
        <f t="shared" si="15"/>
        <v>224</v>
      </c>
      <c r="AC25" s="25">
        <f t="shared" si="16"/>
        <v>1007</v>
      </c>
      <c r="AD25" s="52">
        <f t="shared" si="17"/>
        <v>917</v>
      </c>
      <c r="AE25" s="26">
        <f t="shared" si="19"/>
        <v>152.83333333333334</v>
      </c>
    </row>
    <row r="26" spans="1:31" ht="12.75">
      <c r="A26" s="19">
        <v>23</v>
      </c>
      <c r="B26" s="20" t="s">
        <v>241</v>
      </c>
      <c r="C26" s="20" t="s">
        <v>242</v>
      </c>
      <c r="D26" s="20">
        <v>175</v>
      </c>
      <c r="E26" s="21">
        <v>22</v>
      </c>
      <c r="F26" s="28">
        <v>42</v>
      </c>
      <c r="G26" s="22">
        <v>126</v>
      </c>
      <c r="H26" s="23">
        <f t="shared" si="0"/>
        <v>22</v>
      </c>
      <c r="I26" s="24">
        <f t="shared" si="1"/>
        <v>148</v>
      </c>
      <c r="J26" s="22">
        <v>167</v>
      </c>
      <c r="K26" s="23">
        <f t="shared" si="2"/>
        <v>22</v>
      </c>
      <c r="L26" s="24">
        <f t="shared" si="3"/>
        <v>189</v>
      </c>
      <c r="M26" s="27">
        <f t="shared" si="4"/>
        <v>337</v>
      </c>
      <c r="N26" s="22">
        <v>96</v>
      </c>
      <c r="O26" s="23">
        <f t="shared" si="5"/>
        <v>22</v>
      </c>
      <c r="P26" s="24">
        <f t="shared" si="6"/>
        <v>118</v>
      </c>
      <c r="Q26" s="27">
        <f t="shared" si="7"/>
        <v>455</v>
      </c>
      <c r="R26" s="22">
        <v>159</v>
      </c>
      <c r="S26" s="23">
        <f t="shared" si="8"/>
        <v>22</v>
      </c>
      <c r="T26" s="24">
        <f t="shared" si="9"/>
        <v>181</v>
      </c>
      <c r="U26" s="27">
        <f t="shared" si="10"/>
        <v>636</v>
      </c>
      <c r="V26" s="22">
        <v>152</v>
      </c>
      <c r="W26" s="23">
        <f t="shared" si="11"/>
        <v>22</v>
      </c>
      <c r="X26" s="24">
        <f t="shared" si="12"/>
        <v>174</v>
      </c>
      <c r="Y26" s="27">
        <f t="shared" si="13"/>
        <v>810</v>
      </c>
      <c r="Z26" s="22">
        <v>168</v>
      </c>
      <c r="AA26" s="23">
        <f t="shared" si="14"/>
        <v>22</v>
      </c>
      <c r="AB26" s="24">
        <f t="shared" si="15"/>
        <v>190</v>
      </c>
      <c r="AC26" s="25">
        <f t="shared" si="16"/>
        <v>1000</v>
      </c>
      <c r="AD26" s="52">
        <f>G26+J26+N26+R26+V26+Z26</f>
        <v>868</v>
      </c>
      <c r="AE26" s="26">
        <f>AVERAGE(G26,J26,N26,R26,V26,Z26)</f>
        <v>144.66666666666666</v>
      </c>
    </row>
    <row r="27" spans="1:31" ht="12.75">
      <c r="A27" s="19">
        <v>24</v>
      </c>
      <c r="B27" s="20" t="s">
        <v>240</v>
      </c>
      <c r="C27" s="20" t="s">
        <v>64</v>
      </c>
      <c r="D27" s="20">
        <v>177</v>
      </c>
      <c r="E27" s="21">
        <v>20</v>
      </c>
      <c r="F27" s="28">
        <v>45</v>
      </c>
      <c r="G27" s="22">
        <v>132</v>
      </c>
      <c r="H27" s="23">
        <f t="shared" si="0"/>
        <v>20</v>
      </c>
      <c r="I27" s="24">
        <f t="shared" si="1"/>
        <v>152</v>
      </c>
      <c r="J27" s="22">
        <v>136</v>
      </c>
      <c r="K27" s="23">
        <f t="shared" si="2"/>
        <v>20</v>
      </c>
      <c r="L27" s="24">
        <f t="shared" si="3"/>
        <v>156</v>
      </c>
      <c r="M27" s="27">
        <f t="shared" si="4"/>
        <v>308</v>
      </c>
      <c r="N27" s="22">
        <v>130</v>
      </c>
      <c r="O27" s="23">
        <f t="shared" si="5"/>
        <v>20</v>
      </c>
      <c r="P27" s="24">
        <f t="shared" si="6"/>
        <v>150</v>
      </c>
      <c r="Q27" s="27">
        <f t="shared" si="7"/>
        <v>458</v>
      </c>
      <c r="R27" s="22">
        <v>156</v>
      </c>
      <c r="S27" s="23">
        <f t="shared" si="8"/>
        <v>20</v>
      </c>
      <c r="T27" s="24">
        <f t="shared" si="9"/>
        <v>176</v>
      </c>
      <c r="U27" s="27">
        <f t="shared" si="10"/>
        <v>634</v>
      </c>
      <c r="V27" s="22">
        <v>172</v>
      </c>
      <c r="W27" s="23">
        <f t="shared" si="11"/>
        <v>20</v>
      </c>
      <c r="X27" s="24">
        <f t="shared" si="12"/>
        <v>192</v>
      </c>
      <c r="Y27" s="27">
        <f t="shared" si="13"/>
        <v>826</v>
      </c>
      <c r="Z27" s="22">
        <v>127</v>
      </c>
      <c r="AA27" s="23">
        <f t="shared" si="14"/>
        <v>20</v>
      </c>
      <c r="AB27" s="24">
        <f t="shared" si="15"/>
        <v>147</v>
      </c>
      <c r="AC27" s="25">
        <f t="shared" si="16"/>
        <v>973</v>
      </c>
      <c r="AD27" s="52">
        <f>G27+J27+N27+R27+V27+Z27</f>
        <v>853</v>
      </c>
      <c r="AE27" s="26">
        <f>AVERAGE(G27,J27,N27,R27,V27,Z27)</f>
        <v>142.16666666666666</v>
      </c>
    </row>
  </sheetData>
  <sheetProtection/>
  <mergeCells count="3">
    <mergeCell ref="A1:B1"/>
    <mergeCell ref="G1:Z1"/>
    <mergeCell ref="AA1:AE1"/>
  </mergeCells>
  <printOptions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PageLayoutView="0" workbookViewId="0" topLeftCell="A1">
      <selection activeCell="G1" sqref="G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46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201</v>
      </c>
      <c r="C4" s="48">
        <v>43</v>
      </c>
      <c r="D4" s="9">
        <v>202</v>
      </c>
      <c r="E4" s="9">
        <v>150</v>
      </c>
      <c r="F4" s="9">
        <v>174</v>
      </c>
      <c r="G4" s="10">
        <f aca="true" t="shared" si="0" ref="G4:G11">SUM(D4:F4)</f>
        <v>526</v>
      </c>
      <c r="H4" s="11">
        <f aca="true" t="shared" si="1" ref="H4:H11">AVERAGE(D4:F4)</f>
        <v>175.33333333333334</v>
      </c>
    </row>
    <row r="5" spans="1:8" ht="15">
      <c r="A5" s="6">
        <v>2</v>
      </c>
      <c r="B5" s="7" t="s">
        <v>244</v>
      </c>
      <c r="C5" s="48">
        <v>4</v>
      </c>
      <c r="D5" s="9">
        <v>175</v>
      </c>
      <c r="E5" s="9">
        <v>133</v>
      </c>
      <c r="F5" s="9">
        <v>190</v>
      </c>
      <c r="G5" s="10">
        <f t="shared" si="0"/>
        <v>498</v>
      </c>
      <c r="H5" s="11">
        <f t="shared" si="1"/>
        <v>166</v>
      </c>
    </row>
    <row r="6" spans="1:8" ht="15">
      <c r="A6" s="6">
        <v>3</v>
      </c>
      <c r="B6" s="7" t="s">
        <v>198</v>
      </c>
      <c r="C6" s="48">
        <v>41</v>
      </c>
      <c r="D6" s="9">
        <v>151</v>
      </c>
      <c r="E6" s="9">
        <v>150</v>
      </c>
      <c r="F6" s="9">
        <v>183</v>
      </c>
      <c r="G6" s="10">
        <f t="shared" si="0"/>
        <v>484</v>
      </c>
      <c r="H6" s="11">
        <f t="shared" si="1"/>
        <v>161.33333333333334</v>
      </c>
    </row>
    <row r="7" spans="1:8" ht="15">
      <c r="A7" s="6">
        <v>4</v>
      </c>
      <c r="B7" s="7" t="s">
        <v>197</v>
      </c>
      <c r="C7" s="48">
        <v>41</v>
      </c>
      <c r="D7" s="9">
        <v>133</v>
      </c>
      <c r="E7" s="9">
        <v>157</v>
      </c>
      <c r="F7" s="9">
        <v>139</v>
      </c>
      <c r="G7" s="10">
        <f t="shared" si="0"/>
        <v>429</v>
      </c>
      <c r="H7" s="11">
        <f t="shared" si="1"/>
        <v>143</v>
      </c>
    </row>
    <row r="8" spans="1:8" ht="15">
      <c r="A8" s="6">
        <v>5</v>
      </c>
      <c r="B8" s="7" t="s">
        <v>237</v>
      </c>
      <c r="C8" s="48">
        <v>34</v>
      </c>
      <c r="D8" s="9">
        <v>114</v>
      </c>
      <c r="E8" s="9">
        <v>162</v>
      </c>
      <c r="F8" s="9">
        <v>123</v>
      </c>
      <c r="G8" s="10">
        <f t="shared" si="0"/>
        <v>399</v>
      </c>
      <c r="H8" s="11">
        <f t="shared" si="1"/>
        <v>133</v>
      </c>
    </row>
    <row r="9" spans="1:8" ht="15">
      <c r="A9" s="6">
        <v>6</v>
      </c>
      <c r="B9" s="7" t="s">
        <v>240</v>
      </c>
      <c r="C9" s="48">
        <v>44</v>
      </c>
      <c r="D9" s="9">
        <v>132</v>
      </c>
      <c r="E9" s="9">
        <v>136</v>
      </c>
      <c r="F9" s="9">
        <v>130</v>
      </c>
      <c r="G9" s="10">
        <f t="shared" si="0"/>
        <v>398</v>
      </c>
      <c r="H9" s="11">
        <f t="shared" si="1"/>
        <v>132.66666666666666</v>
      </c>
    </row>
    <row r="10" spans="1:8" ht="15">
      <c r="A10" s="6">
        <v>7</v>
      </c>
      <c r="B10" s="7" t="s">
        <v>241</v>
      </c>
      <c r="C10" s="48">
        <v>42</v>
      </c>
      <c r="D10" s="9">
        <v>126</v>
      </c>
      <c r="E10" s="9">
        <v>167</v>
      </c>
      <c r="F10" s="9">
        <v>96</v>
      </c>
      <c r="G10" s="10">
        <f t="shared" si="0"/>
        <v>389</v>
      </c>
      <c r="H10" s="11">
        <f t="shared" si="1"/>
        <v>129.66666666666666</v>
      </c>
    </row>
    <row r="11" spans="1:8" ht="15">
      <c r="A11" s="6">
        <v>8</v>
      </c>
      <c r="B11" s="7" t="s">
        <v>187</v>
      </c>
      <c r="C11" s="48">
        <v>35</v>
      </c>
      <c r="D11" s="9">
        <v>96</v>
      </c>
      <c r="E11" s="9">
        <v>123</v>
      </c>
      <c r="F11" s="9">
        <v>155</v>
      </c>
      <c r="G11" s="10">
        <f t="shared" si="0"/>
        <v>374</v>
      </c>
      <c r="H11" s="11">
        <f t="shared" si="1"/>
        <v>124.66666666666667</v>
      </c>
    </row>
    <row r="13" spans="1:8" ht="15">
      <c r="A13" s="93" t="s">
        <v>47</v>
      </c>
      <c r="B13" s="91"/>
      <c r="D13" s="94"/>
      <c r="E13" s="91"/>
      <c r="F13" s="91"/>
      <c r="G13" s="95"/>
      <c r="H13" s="95"/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134</v>
      </c>
      <c r="C16" s="8">
        <v>28</v>
      </c>
      <c r="D16" s="9">
        <v>191</v>
      </c>
      <c r="E16" s="9">
        <v>221</v>
      </c>
      <c r="F16" s="9">
        <v>181</v>
      </c>
      <c r="G16" s="10">
        <f aca="true" t="shared" si="2" ref="G16:G26">SUM(D16:F16)</f>
        <v>593</v>
      </c>
      <c r="H16" s="11">
        <f aca="true" t="shared" si="3" ref="H16:H25">AVERAGE(D16:F16)</f>
        <v>197.66666666666666</v>
      </c>
    </row>
    <row r="17" spans="1:8" ht="15">
      <c r="A17" s="6">
        <v>2</v>
      </c>
      <c r="B17" s="7" t="s">
        <v>121</v>
      </c>
      <c r="C17" s="8">
        <v>20</v>
      </c>
      <c r="D17" s="9">
        <v>178</v>
      </c>
      <c r="E17" s="9">
        <v>164</v>
      </c>
      <c r="F17" s="9">
        <v>215</v>
      </c>
      <c r="G17" s="10">
        <f t="shared" si="2"/>
        <v>557</v>
      </c>
      <c r="H17" s="11">
        <f t="shared" si="3"/>
        <v>185.66666666666666</v>
      </c>
    </row>
    <row r="18" spans="1:8" ht="15">
      <c r="A18" s="6">
        <v>3</v>
      </c>
      <c r="B18" s="7" t="s">
        <v>247</v>
      </c>
      <c r="C18" s="8">
        <v>15</v>
      </c>
      <c r="D18" s="9">
        <v>185</v>
      </c>
      <c r="E18" s="9">
        <v>166</v>
      </c>
      <c r="F18" s="9">
        <v>199</v>
      </c>
      <c r="G18" s="10">
        <f t="shared" si="2"/>
        <v>550</v>
      </c>
      <c r="H18" s="11">
        <f t="shared" si="3"/>
        <v>183.33333333333334</v>
      </c>
    </row>
    <row r="19" spans="1:8" ht="15">
      <c r="A19" s="6">
        <v>4</v>
      </c>
      <c r="B19" s="7" t="s">
        <v>203</v>
      </c>
      <c r="C19" s="8">
        <v>12</v>
      </c>
      <c r="D19" s="9">
        <v>143</v>
      </c>
      <c r="E19" s="9">
        <v>187</v>
      </c>
      <c r="F19" s="9">
        <v>201</v>
      </c>
      <c r="G19" s="10">
        <f t="shared" si="2"/>
        <v>531</v>
      </c>
      <c r="H19" s="11">
        <f t="shared" si="3"/>
        <v>177</v>
      </c>
    </row>
    <row r="20" spans="1:8" ht="15">
      <c r="A20" s="6">
        <v>5</v>
      </c>
      <c r="B20" s="7" t="s">
        <v>117</v>
      </c>
      <c r="C20" s="8">
        <v>17</v>
      </c>
      <c r="D20" s="9">
        <v>221</v>
      </c>
      <c r="E20" s="9">
        <v>140</v>
      </c>
      <c r="F20" s="9">
        <v>168</v>
      </c>
      <c r="G20" s="10">
        <f t="shared" si="2"/>
        <v>529</v>
      </c>
      <c r="H20" s="11">
        <f t="shared" si="3"/>
        <v>176.33333333333334</v>
      </c>
    </row>
    <row r="21" spans="1:8" ht="15">
      <c r="A21" s="6">
        <v>6</v>
      </c>
      <c r="B21" s="7" t="s">
        <v>116</v>
      </c>
      <c r="C21" s="8">
        <v>14</v>
      </c>
      <c r="D21" s="9">
        <v>178</v>
      </c>
      <c r="E21" s="9">
        <v>171</v>
      </c>
      <c r="F21" s="9">
        <v>162</v>
      </c>
      <c r="G21" s="10">
        <f t="shared" si="2"/>
        <v>511</v>
      </c>
      <c r="H21" s="11">
        <f t="shared" si="3"/>
        <v>170.33333333333334</v>
      </c>
    </row>
    <row r="22" spans="1:8" ht="15">
      <c r="A22" s="6">
        <v>7</v>
      </c>
      <c r="B22" s="7" t="s">
        <v>119</v>
      </c>
      <c r="C22" s="8">
        <v>19</v>
      </c>
      <c r="D22" s="9">
        <v>167</v>
      </c>
      <c r="E22" s="9">
        <v>152</v>
      </c>
      <c r="F22" s="9">
        <v>183</v>
      </c>
      <c r="G22" s="10">
        <f t="shared" si="2"/>
        <v>502</v>
      </c>
      <c r="H22" s="11">
        <f t="shared" si="3"/>
        <v>167.33333333333334</v>
      </c>
    </row>
    <row r="23" spans="1:8" ht="15">
      <c r="A23" s="6">
        <v>8</v>
      </c>
      <c r="B23" s="7" t="s">
        <v>105</v>
      </c>
      <c r="C23" s="8">
        <v>7</v>
      </c>
      <c r="D23" s="9">
        <v>157</v>
      </c>
      <c r="E23" s="9">
        <v>182</v>
      </c>
      <c r="F23" s="9">
        <v>149</v>
      </c>
      <c r="G23" s="10">
        <f t="shared" si="2"/>
        <v>488</v>
      </c>
      <c r="H23" s="11">
        <f t="shared" si="3"/>
        <v>162.66666666666666</v>
      </c>
    </row>
    <row r="24" spans="1:8" ht="15">
      <c r="A24" s="6">
        <v>9</v>
      </c>
      <c r="B24" s="7" t="s">
        <v>207</v>
      </c>
      <c r="C24" s="8">
        <v>15</v>
      </c>
      <c r="D24" s="9">
        <v>150</v>
      </c>
      <c r="E24" s="9">
        <v>144</v>
      </c>
      <c r="F24" s="9">
        <v>188</v>
      </c>
      <c r="G24" s="10">
        <f t="shared" si="2"/>
        <v>482</v>
      </c>
      <c r="H24" s="11">
        <f t="shared" si="3"/>
        <v>160.66666666666666</v>
      </c>
    </row>
    <row r="25" spans="1:8" ht="15">
      <c r="A25" s="6">
        <v>10</v>
      </c>
      <c r="B25" s="7" t="s">
        <v>143</v>
      </c>
      <c r="C25" s="8">
        <v>33</v>
      </c>
      <c r="D25" s="9">
        <v>129</v>
      </c>
      <c r="E25" s="9">
        <v>174</v>
      </c>
      <c r="F25" s="9">
        <v>132</v>
      </c>
      <c r="G25" s="10">
        <f t="shared" si="2"/>
        <v>435</v>
      </c>
      <c r="H25" s="11">
        <f t="shared" si="3"/>
        <v>145</v>
      </c>
    </row>
    <row r="26" spans="1:8" ht="15">
      <c r="A26" s="6">
        <v>11</v>
      </c>
      <c r="B26" s="7" t="s">
        <v>234</v>
      </c>
      <c r="C26" s="8">
        <v>28</v>
      </c>
      <c r="D26" s="9">
        <v>115</v>
      </c>
      <c r="E26" s="9">
        <v>155</v>
      </c>
      <c r="F26" s="9">
        <v>151</v>
      </c>
      <c r="G26" s="10">
        <f t="shared" si="2"/>
        <v>421</v>
      </c>
      <c r="H26" s="11">
        <f>AVERAGE(D26:F26)</f>
        <v>140.33333333333334</v>
      </c>
    </row>
    <row r="28" spans="1:8" ht="15">
      <c r="A28" s="93" t="s">
        <v>48</v>
      </c>
      <c r="B28" s="91"/>
      <c r="D28" s="94"/>
      <c r="E28" s="91"/>
      <c r="F28" s="91"/>
      <c r="G28" s="95"/>
      <c r="H28" s="95"/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174</v>
      </c>
      <c r="C31" s="49">
        <v>27</v>
      </c>
      <c r="D31" s="9">
        <v>200</v>
      </c>
      <c r="E31" s="9">
        <v>159</v>
      </c>
      <c r="F31" s="9">
        <v>202</v>
      </c>
      <c r="G31" s="10">
        <f aca="true" t="shared" si="4" ref="G31:G39">SUM(D31:F31)</f>
        <v>561</v>
      </c>
      <c r="H31" s="11">
        <f aca="true" t="shared" si="5" ref="H31:H37">AVERAGE(D31:F31)</f>
        <v>187</v>
      </c>
    </row>
    <row r="32" spans="1:8" ht="15">
      <c r="A32" s="6">
        <v>2</v>
      </c>
      <c r="B32" s="7" t="s">
        <v>169</v>
      </c>
      <c r="C32" s="49">
        <v>20</v>
      </c>
      <c r="D32" s="9">
        <v>158</v>
      </c>
      <c r="E32" s="9">
        <v>195</v>
      </c>
      <c r="F32" s="9">
        <v>164</v>
      </c>
      <c r="G32" s="10">
        <f t="shared" si="4"/>
        <v>517</v>
      </c>
      <c r="H32" s="11">
        <f t="shared" si="5"/>
        <v>172.33333333333334</v>
      </c>
    </row>
    <row r="33" spans="1:8" ht="15">
      <c r="A33" s="6">
        <v>3</v>
      </c>
      <c r="B33" s="7" t="s">
        <v>177</v>
      </c>
      <c r="C33" s="49">
        <v>33</v>
      </c>
      <c r="D33" s="9">
        <v>148</v>
      </c>
      <c r="E33" s="9">
        <v>148</v>
      </c>
      <c r="F33" s="9">
        <v>196</v>
      </c>
      <c r="G33" s="10">
        <f t="shared" si="4"/>
        <v>492</v>
      </c>
      <c r="H33" s="11">
        <f t="shared" si="5"/>
        <v>164</v>
      </c>
    </row>
    <row r="34" spans="1:8" ht="15">
      <c r="A34" s="6">
        <v>4</v>
      </c>
      <c r="B34" s="7" t="s">
        <v>164</v>
      </c>
      <c r="C34" s="49">
        <v>13</v>
      </c>
      <c r="D34" s="9">
        <v>119</v>
      </c>
      <c r="E34" s="9">
        <v>157</v>
      </c>
      <c r="F34" s="9">
        <v>185</v>
      </c>
      <c r="G34" s="10">
        <f t="shared" si="4"/>
        <v>461</v>
      </c>
      <c r="H34" s="11">
        <f t="shared" si="5"/>
        <v>153.66666666666666</v>
      </c>
    </row>
    <row r="35" spans="1:8" ht="15">
      <c r="A35" s="6">
        <v>5</v>
      </c>
      <c r="B35" s="7" t="s">
        <v>192</v>
      </c>
      <c r="C35" s="49">
        <v>38</v>
      </c>
      <c r="D35" s="9">
        <v>166</v>
      </c>
      <c r="E35" s="9">
        <v>110</v>
      </c>
      <c r="F35" s="9">
        <v>180</v>
      </c>
      <c r="G35" s="10">
        <f t="shared" si="4"/>
        <v>456</v>
      </c>
      <c r="H35" s="11">
        <f t="shared" si="5"/>
        <v>152</v>
      </c>
    </row>
    <row r="36" spans="1:8" ht="15">
      <c r="A36" s="6">
        <v>6</v>
      </c>
      <c r="B36" s="7" t="s">
        <v>167</v>
      </c>
      <c r="C36" s="49">
        <v>17</v>
      </c>
      <c r="D36" s="9">
        <v>127</v>
      </c>
      <c r="E36" s="9">
        <v>174</v>
      </c>
      <c r="F36" s="9">
        <v>155</v>
      </c>
      <c r="G36" s="10">
        <f t="shared" si="4"/>
        <v>456</v>
      </c>
      <c r="H36" s="11">
        <f t="shared" si="5"/>
        <v>152</v>
      </c>
    </row>
    <row r="37" spans="1:8" ht="15">
      <c r="A37" s="6">
        <v>7</v>
      </c>
      <c r="B37" s="7" t="s">
        <v>196</v>
      </c>
      <c r="C37" s="49">
        <v>40</v>
      </c>
      <c r="D37" s="9">
        <v>126</v>
      </c>
      <c r="E37" s="9">
        <v>149</v>
      </c>
      <c r="F37" s="9">
        <v>152</v>
      </c>
      <c r="G37" s="10">
        <f t="shared" si="4"/>
        <v>427</v>
      </c>
      <c r="H37" s="11">
        <f t="shared" si="5"/>
        <v>142.33333333333334</v>
      </c>
    </row>
    <row r="38" spans="1:8" ht="15">
      <c r="A38" s="6">
        <v>8</v>
      </c>
      <c r="B38" s="7" t="s">
        <v>200</v>
      </c>
      <c r="C38" s="49">
        <v>42</v>
      </c>
      <c r="D38" s="9">
        <v>150</v>
      </c>
      <c r="E38" s="9">
        <v>120</v>
      </c>
      <c r="F38" s="9">
        <v>154</v>
      </c>
      <c r="G38" s="10">
        <f t="shared" si="4"/>
        <v>424</v>
      </c>
      <c r="H38" s="11">
        <f>AVERAGE(D38:F38)</f>
        <v>141.33333333333334</v>
      </c>
    </row>
    <row r="39" spans="1:8" ht="15">
      <c r="A39" s="6">
        <v>9</v>
      </c>
      <c r="B39" s="7" t="s">
        <v>195</v>
      </c>
      <c r="C39" s="49">
        <v>39</v>
      </c>
      <c r="D39" s="9">
        <v>105</v>
      </c>
      <c r="E39" s="9">
        <v>127</v>
      </c>
      <c r="F39" s="9">
        <v>169</v>
      </c>
      <c r="G39" s="10">
        <f t="shared" si="4"/>
        <v>401</v>
      </c>
      <c r="H39" s="11">
        <f>AVERAGE(D39:F39)</f>
        <v>133.66666666666666</v>
      </c>
    </row>
  </sheetData>
  <sheetProtection/>
  <mergeCells count="6">
    <mergeCell ref="A28:B28"/>
    <mergeCell ref="D28:F28"/>
    <mergeCell ref="G28:H28"/>
    <mergeCell ref="A13:B13"/>
    <mergeCell ref="D13:F13"/>
    <mergeCell ref="G13:H1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Zeros="0" zoomScalePageLayoutView="0"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46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198</v>
      </c>
      <c r="C4" s="48">
        <v>41</v>
      </c>
      <c r="D4" s="9">
        <v>143</v>
      </c>
      <c r="E4" s="9">
        <v>211</v>
      </c>
      <c r="F4" s="9">
        <v>188</v>
      </c>
      <c r="G4" s="10">
        <f>SUM(D4:F4)</f>
        <v>542</v>
      </c>
      <c r="H4" s="11">
        <f>AVERAGE(D4:F4)</f>
        <v>180.66666666666666</v>
      </c>
    </row>
    <row r="5" spans="1:8" ht="15">
      <c r="A5" s="6">
        <v>2</v>
      </c>
      <c r="B5" s="7" t="s">
        <v>237</v>
      </c>
      <c r="C5" s="48">
        <v>34</v>
      </c>
      <c r="D5" s="9">
        <v>179</v>
      </c>
      <c r="E5" s="9">
        <v>160</v>
      </c>
      <c r="F5" s="9">
        <v>148</v>
      </c>
      <c r="G5" s="10">
        <f>SUM(D5:F5)</f>
        <v>487</v>
      </c>
      <c r="H5" s="11">
        <f>AVERAGE(D5:F5)</f>
        <v>162.33333333333334</v>
      </c>
    </row>
    <row r="6" spans="1:8" ht="15">
      <c r="A6" s="6">
        <v>3</v>
      </c>
      <c r="B6" s="7" t="s">
        <v>241</v>
      </c>
      <c r="C6" s="48">
        <v>42</v>
      </c>
      <c r="D6" s="9">
        <v>159</v>
      </c>
      <c r="E6" s="9">
        <v>152</v>
      </c>
      <c r="F6" s="9">
        <v>168</v>
      </c>
      <c r="G6" s="10">
        <f>SUM(D6:F6)</f>
        <v>479</v>
      </c>
      <c r="H6" s="11">
        <f>AVERAGE(D6:F6)</f>
        <v>159.66666666666666</v>
      </c>
    </row>
    <row r="7" spans="1:8" ht="15">
      <c r="A7" s="6">
        <v>4</v>
      </c>
      <c r="B7" s="7" t="s">
        <v>197</v>
      </c>
      <c r="C7" s="48">
        <v>41</v>
      </c>
      <c r="D7" s="9">
        <v>152</v>
      </c>
      <c r="E7" s="9">
        <v>134</v>
      </c>
      <c r="F7" s="9">
        <v>178</v>
      </c>
      <c r="G7" s="10">
        <f>SUM(D7:F7)</f>
        <v>464</v>
      </c>
      <c r="H7" s="11">
        <f>AVERAGE(D7:F7)</f>
        <v>154.66666666666666</v>
      </c>
    </row>
    <row r="8" spans="1:8" ht="15">
      <c r="A8" s="6">
        <v>5</v>
      </c>
      <c r="B8" s="7" t="s">
        <v>240</v>
      </c>
      <c r="C8" s="48">
        <v>44</v>
      </c>
      <c r="D8" s="9">
        <v>156</v>
      </c>
      <c r="E8" s="9">
        <v>172</v>
      </c>
      <c r="F8" s="9">
        <v>127</v>
      </c>
      <c r="G8" s="10">
        <f>SUM(D8:F8)</f>
        <v>455</v>
      </c>
      <c r="H8" s="11">
        <f>AVERAGE(D8:F8)</f>
        <v>151.66666666666666</v>
      </c>
    </row>
    <row r="10" spans="1:8" ht="15">
      <c r="A10" s="93" t="s">
        <v>47</v>
      </c>
      <c r="B10" s="91"/>
      <c r="D10" s="94"/>
      <c r="E10" s="91"/>
      <c r="F10" s="91"/>
      <c r="G10" s="95"/>
      <c r="H10" s="95"/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117</v>
      </c>
      <c r="C13" s="8">
        <v>17</v>
      </c>
      <c r="D13" s="9">
        <v>199</v>
      </c>
      <c r="E13" s="9">
        <v>200</v>
      </c>
      <c r="F13" s="9">
        <v>190</v>
      </c>
      <c r="G13" s="10">
        <f aca="true" t="shared" si="0" ref="G13:G19">SUM(D13:F13)</f>
        <v>589</v>
      </c>
      <c r="H13" s="11">
        <f aca="true" t="shared" si="1" ref="H13:H19">AVERAGE(D13:F13)</f>
        <v>196.33333333333334</v>
      </c>
    </row>
    <row r="14" spans="1:8" ht="15">
      <c r="A14" s="6">
        <v>2</v>
      </c>
      <c r="B14" s="7" t="s">
        <v>116</v>
      </c>
      <c r="C14" s="8">
        <v>14</v>
      </c>
      <c r="D14" s="9">
        <v>207</v>
      </c>
      <c r="E14" s="9">
        <v>195</v>
      </c>
      <c r="F14" s="9">
        <v>174</v>
      </c>
      <c r="G14" s="10">
        <f t="shared" si="0"/>
        <v>576</v>
      </c>
      <c r="H14" s="11">
        <f t="shared" si="1"/>
        <v>192</v>
      </c>
    </row>
    <row r="15" spans="1:8" ht="15">
      <c r="A15" s="6">
        <v>3</v>
      </c>
      <c r="B15" s="7" t="s">
        <v>207</v>
      </c>
      <c r="C15" s="8">
        <v>15</v>
      </c>
      <c r="D15" s="9">
        <v>169</v>
      </c>
      <c r="E15" s="9">
        <v>159</v>
      </c>
      <c r="F15" s="9">
        <v>181</v>
      </c>
      <c r="G15" s="10">
        <f t="shared" si="0"/>
        <v>509</v>
      </c>
      <c r="H15" s="11">
        <f t="shared" si="1"/>
        <v>169.66666666666666</v>
      </c>
    </row>
    <row r="16" spans="1:8" ht="15">
      <c r="A16" s="6">
        <v>4</v>
      </c>
      <c r="B16" s="7" t="s">
        <v>234</v>
      </c>
      <c r="C16" s="8">
        <v>28</v>
      </c>
      <c r="D16" s="9">
        <v>198</v>
      </c>
      <c r="E16" s="9">
        <v>162</v>
      </c>
      <c r="F16" s="9">
        <v>135</v>
      </c>
      <c r="G16" s="10">
        <f t="shared" si="0"/>
        <v>495</v>
      </c>
      <c r="H16" s="11">
        <f t="shared" si="1"/>
        <v>165</v>
      </c>
    </row>
    <row r="17" spans="1:8" ht="15">
      <c r="A17" s="6">
        <v>5</v>
      </c>
      <c r="B17" s="7" t="s">
        <v>119</v>
      </c>
      <c r="C17" s="8">
        <v>19</v>
      </c>
      <c r="D17" s="9">
        <v>218</v>
      </c>
      <c r="E17" s="9">
        <v>175</v>
      </c>
      <c r="F17" s="9">
        <v>98</v>
      </c>
      <c r="G17" s="10">
        <f t="shared" si="0"/>
        <v>491</v>
      </c>
      <c r="H17" s="11">
        <f t="shared" si="1"/>
        <v>163.66666666666666</v>
      </c>
    </row>
    <row r="18" spans="1:8" ht="15">
      <c r="A18" s="6">
        <v>6</v>
      </c>
      <c r="B18" s="7" t="s">
        <v>105</v>
      </c>
      <c r="C18" s="8">
        <v>7</v>
      </c>
      <c r="D18" s="9">
        <v>142</v>
      </c>
      <c r="E18" s="9">
        <v>168</v>
      </c>
      <c r="F18" s="9">
        <v>160</v>
      </c>
      <c r="G18" s="10">
        <f t="shared" si="0"/>
        <v>470</v>
      </c>
      <c r="H18" s="11">
        <f t="shared" si="1"/>
        <v>156.66666666666666</v>
      </c>
    </row>
    <row r="19" spans="1:8" ht="15">
      <c r="A19" s="6">
        <v>7</v>
      </c>
      <c r="B19" s="7" t="s">
        <v>143</v>
      </c>
      <c r="C19" s="8">
        <v>33</v>
      </c>
      <c r="D19" s="9">
        <v>105</v>
      </c>
      <c r="E19" s="9">
        <v>134</v>
      </c>
      <c r="F19" s="9">
        <v>199</v>
      </c>
      <c r="G19" s="10">
        <f t="shared" si="0"/>
        <v>438</v>
      </c>
      <c r="H19" s="11">
        <f t="shared" si="1"/>
        <v>146</v>
      </c>
    </row>
    <row r="21" spans="1:8" ht="15">
      <c r="A21" s="93" t="s">
        <v>48</v>
      </c>
      <c r="B21" s="91"/>
      <c r="D21" s="94"/>
      <c r="E21" s="91"/>
      <c r="F21" s="91"/>
      <c r="G21" s="95"/>
      <c r="H21" s="95"/>
    </row>
    <row r="22" ht="15.75" thickBot="1"/>
    <row r="23" spans="1:8" ht="15.75">
      <c r="A23" s="4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9</v>
      </c>
      <c r="H23" s="5" t="s">
        <v>10</v>
      </c>
    </row>
    <row r="24" spans="1:8" ht="15">
      <c r="A24" s="6">
        <v>1</v>
      </c>
      <c r="B24" s="7" t="s">
        <v>167</v>
      </c>
      <c r="C24" s="49">
        <v>17</v>
      </c>
      <c r="D24" s="9">
        <v>174</v>
      </c>
      <c r="E24" s="9">
        <v>176</v>
      </c>
      <c r="F24" s="9">
        <v>181</v>
      </c>
      <c r="G24" s="10">
        <f aca="true" t="shared" si="2" ref="G24:G29">SUM(D24:F24)</f>
        <v>531</v>
      </c>
      <c r="H24" s="11">
        <f aca="true" t="shared" si="3" ref="H24:H29">AVERAGE(D24:F24)</f>
        <v>177</v>
      </c>
    </row>
    <row r="25" spans="1:8" ht="15">
      <c r="A25" s="6">
        <v>2</v>
      </c>
      <c r="B25" s="7" t="s">
        <v>195</v>
      </c>
      <c r="C25" s="49">
        <v>39</v>
      </c>
      <c r="D25" s="9">
        <v>198</v>
      </c>
      <c r="E25" s="9">
        <v>167</v>
      </c>
      <c r="F25" s="9">
        <v>147</v>
      </c>
      <c r="G25" s="10">
        <f t="shared" si="2"/>
        <v>512</v>
      </c>
      <c r="H25" s="11">
        <f t="shared" si="3"/>
        <v>170.66666666666666</v>
      </c>
    </row>
    <row r="26" spans="1:8" ht="15">
      <c r="A26" s="6">
        <v>3</v>
      </c>
      <c r="B26" s="7" t="s">
        <v>164</v>
      </c>
      <c r="C26" s="49">
        <v>13</v>
      </c>
      <c r="D26" s="9">
        <v>168</v>
      </c>
      <c r="E26" s="9">
        <v>134</v>
      </c>
      <c r="F26" s="9">
        <v>160</v>
      </c>
      <c r="G26" s="10">
        <f t="shared" si="2"/>
        <v>462</v>
      </c>
      <c r="H26" s="11">
        <f t="shared" si="3"/>
        <v>154</v>
      </c>
    </row>
    <row r="27" spans="1:8" ht="15">
      <c r="A27" s="6">
        <v>4</v>
      </c>
      <c r="B27" s="7" t="s">
        <v>177</v>
      </c>
      <c r="C27" s="49">
        <v>33</v>
      </c>
      <c r="D27" s="9">
        <v>144</v>
      </c>
      <c r="E27" s="9">
        <v>136</v>
      </c>
      <c r="F27" s="9">
        <v>171</v>
      </c>
      <c r="G27" s="10">
        <f t="shared" si="2"/>
        <v>451</v>
      </c>
      <c r="H27" s="11">
        <f t="shared" si="3"/>
        <v>150.33333333333334</v>
      </c>
    </row>
    <row r="28" spans="1:8" ht="15">
      <c r="A28" s="6">
        <v>5</v>
      </c>
      <c r="B28" s="7" t="s">
        <v>196</v>
      </c>
      <c r="C28" s="49">
        <v>40</v>
      </c>
      <c r="D28" s="9">
        <v>145</v>
      </c>
      <c r="E28" s="9">
        <v>133</v>
      </c>
      <c r="F28" s="9">
        <v>172</v>
      </c>
      <c r="G28" s="10">
        <f t="shared" si="2"/>
        <v>450</v>
      </c>
      <c r="H28" s="11">
        <f t="shared" si="3"/>
        <v>150</v>
      </c>
    </row>
    <row r="29" spans="1:8" ht="15">
      <c r="A29" s="6">
        <v>6</v>
      </c>
      <c r="B29" s="7" t="s">
        <v>192</v>
      </c>
      <c r="C29" s="49">
        <v>38</v>
      </c>
      <c r="D29" s="9">
        <v>138</v>
      </c>
      <c r="E29" s="9">
        <v>145</v>
      </c>
      <c r="F29" s="9">
        <v>114</v>
      </c>
      <c r="G29" s="10">
        <f t="shared" si="2"/>
        <v>397</v>
      </c>
      <c r="H29" s="11">
        <f t="shared" si="3"/>
        <v>132.33333333333334</v>
      </c>
    </row>
  </sheetData>
  <sheetProtection/>
  <mergeCells count="6">
    <mergeCell ref="A21:B21"/>
    <mergeCell ref="D21:F21"/>
    <mergeCell ref="G21:H21"/>
    <mergeCell ref="A10:B10"/>
    <mergeCell ref="D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showZeros="0" zoomScalePageLayoutView="0" workbookViewId="0" topLeftCell="A1">
      <selection activeCell="L37" sqref="L3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3" t="s">
        <v>49</v>
      </c>
      <c r="B2" s="91"/>
      <c r="C2" s="2"/>
      <c r="D2" s="94"/>
      <c r="E2" s="94"/>
      <c r="F2" s="91"/>
      <c r="G2" s="91"/>
      <c r="H2" s="95"/>
      <c r="I2" s="95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243</v>
      </c>
      <c r="C5" s="8" t="s">
        <v>258</v>
      </c>
      <c r="D5" s="9">
        <v>1349</v>
      </c>
      <c r="E5" s="9">
        <v>179</v>
      </c>
      <c r="F5" s="9">
        <v>267</v>
      </c>
      <c r="G5" s="9">
        <v>211</v>
      </c>
      <c r="H5" s="10">
        <f aca="true" t="shared" si="0" ref="H5:H20">SUM(D5:G5)</f>
        <v>2006</v>
      </c>
      <c r="I5" s="11">
        <f>H5/9</f>
        <v>222.88888888888889</v>
      </c>
    </row>
    <row r="6" spans="1:9" ht="15">
      <c r="A6" s="6">
        <v>2</v>
      </c>
      <c r="B6" s="7" t="s">
        <v>135</v>
      </c>
      <c r="C6" s="8" t="s">
        <v>259</v>
      </c>
      <c r="D6" s="9">
        <v>1312</v>
      </c>
      <c r="E6" s="9">
        <v>232</v>
      </c>
      <c r="F6" s="9">
        <v>186</v>
      </c>
      <c r="G6" s="9">
        <v>235</v>
      </c>
      <c r="H6" s="10">
        <f t="shared" si="0"/>
        <v>1965</v>
      </c>
      <c r="I6" s="11">
        <f aca="true" t="shared" si="1" ref="I6:I20">H6/9</f>
        <v>218.33333333333334</v>
      </c>
    </row>
    <row r="7" spans="1:9" ht="15">
      <c r="A7" s="6">
        <v>3</v>
      </c>
      <c r="B7" s="7" t="s">
        <v>133</v>
      </c>
      <c r="C7" s="8" t="s">
        <v>263</v>
      </c>
      <c r="D7" s="9">
        <v>1236</v>
      </c>
      <c r="E7" s="9">
        <v>225</v>
      </c>
      <c r="F7" s="9">
        <v>236</v>
      </c>
      <c r="G7" s="9">
        <v>243</v>
      </c>
      <c r="H7" s="10">
        <f t="shared" si="0"/>
        <v>1940</v>
      </c>
      <c r="I7" s="11">
        <f t="shared" si="1"/>
        <v>215.55555555555554</v>
      </c>
    </row>
    <row r="8" spans="1:9" ht="15">
      <c r="A8" s="6">
        <v>4</v>
      </c>
      <c r="B8" s="7" t="s">
        <v>127</v>
      </c>
      <c r="C8" s="8" t="s">
        <v>264</v>
      </c>
      <c r="D8" s="9">
        <v>1227</v>
      </c>
      <c r="E8" s="9">
        <v>191</v>
      </c>
      <c r="F8" s="9">
        <v>211</v>
      </c>
      <c r="G8" s="9">
        <v>269</v>
      </c>
      <c r="H8" s="10">
        <f t="shared" si="0"/>
        <v>1898</v>
      </c>
      <c r="I8" s="11">
        <f t="shared" si="1"/>
        <v>210.88888888888889</v>
      </c>
    </row>
    <row r="9" spans="1:9" ht="15">
      <c r="A9" s="6">
        <v>5</v>
      </c>
      <c r="B9" s="7" t="s">
        <v>130</v>
      </c>
      <c r="C9" s="8" t="s">
        <v>260</v>
      </c>
      <c r="D9" s="9">
        <v>1300</v>
      </c>
      <c r="E9" s="9">
        <v>178</v>
      </c>
      <c r="F9" s="9">
        <v>214</v>
      </c>
      <c r="G9" s="9">
        <v>180</v>
      </c>
      <c r="H9" s="10">
        <f t="shared" si="0"/>
        <v>1872</v>
      </c>
      <c r="I9" s="11">
        <f t="shared" si="1"/>
        <v>208</v>
      </c>
    </row>
    <row r="10" spans="1:9" ht="15">
      <c r="A10" s="6">
        <v>6</v>
      </c>
      <c r="B10" s="7" t="s">
        <v>123</v>
      </c>
      <c r="C10" s="8" t="s">
        <v>257</v>
      </c>
      <c r="D10" s="9">
        <v>1279</v>
      </c>
      <c r="E10" s="9">
        <v>192</v>
      </c>
      <c r="F10" s="9">
        <v>196</v>
      </c>
      <c r="G10" s="9">
        <v>188</v>
      </c>
      <c r="H10" s="10">
        <f t="shared" si="0"/>
        <v>1855</v>
      </c>
      <c r="I10" s="11">
        <f t="shared" si="1"/>
        <v>206.11111111111111</v>
      </c>
    </row>
    <row r="11" spans="1:9" ht="15">
      <c r="A11" s="6">
        <v>7</v>
      </c>
      <c r="B11" s="7" t="s">
        <v>118</v>
      </c>
      <c r="C11" s="8" t="s">
        <v>261</v>
      </c>
      <c r="D11" s="9">
        <v>1290</v>
      </c>
      <c r="E11" s="9">
        <v>193</v>
      </c>
      <c r="F11" s="9">
        <v>225</v>
      </c>
      <c r="G11" s="9">
        <v>138</v>
      </c>
      <c r="H11" s="10">
        <f t="shared" si="0"/>
        <v>1846</v>
      </c>
      <c r="I11" s="11">
        <f t="shared" si="1"/>
        <v>205.11111111111111</v>
      </c>
    </row>
    <row r="12" spans="1:9" ht="15">
      <c r="A12" s="6">
        <v>8</v>
      </c>
      <c r="B12" s="7" t="s">
        <v>110</v>
      </c>
      <c r="C12" s="8" t="s">
        <v>262</v>
      </c>
      <c r="D12" s="9">
        <v>1267</v>
      </c>
      <c r="E12" s="9">
        <v>170</v>
      </c>
      <c r="F12" s="9">
        <v>181</v>
      </c>
      <c r="G12" s="9">
        <v>214</v>
      </c>
      <c r="H12" s="10">
        <f t="shared" si="0"/>
        <v>1832</v>
      </c>
      <c r="I12" s="11">
        <f t="shared" si="1"/>
        <v>203.55555555555554</v>
      </c>
    </row>
    <row r="13" spans="1:10" ht="15">
      <c r="A13" s="6">
        <v>9</v>
      </c>
      <c r="B13" s="7" t="s">
        <v>122</v>
      </c>
      <c r="C13" s="8" t="s">
        <v>267</v>
      </c>
      <c r="D13" s="9">
        <v>1202</v>
      </c>
      <c r="E13" s="9">
        <v>188</v>
      </c>
      <c r="F13" s="9">
        <v>255</v>
      </c>
      <c r="G13" s="9">
        <v>182</v>
      </c>
      <c r="H13" s="10">
        <f t="shared" si="0"/>
        <v>1827</v>
      </c>
      <c r="I13" s="11">
        <f t="shared" si="1"/>
        <v>203</v>
      </c>
      <c r="J13" s="2">
        <v>18</v>
      </c>
    </row>
    <row r="14" spans="1:10" ht="15">
      <c r="A14" s="6">
        <v>10</v>
      </c>
      <c r="B14" s="7" t="s">
        <v>249</v>
      </c>
      <c r="C14" s="8" t="s">
        <v>266</v>
      </c>
      <c r="D14" s="9">
        <v>1203</v>
      </c>
      <c r="E14" s="9">
        <v>236</v>
      </c>
      <c r="F14" s="9">
        <v>177</v>
      </c>
      <c r="G14" s="9">
        <v>202</v>
      </c>
      <c r="H14" s="10">
        <f t="shared" si="0"/>
        <v>1818</v>
      </c>
      <c r="I14" s="11">
        <f t="shared" si="1"/>
        <v>202</v>
      </c>
      <c r="J14" s="2">
        <v>17</v>
      </c>
    </row>
    <row r="15" spans="1:10" ht="15">
      <c r="A15" s="6">
        <v>11</v>
      </c>
      <c r="B15" s="7" t="s">
        <v>134</v>
      </c>
      <c r="C15" s="8" t="s">
        <v>265</v>
      </c>
      <c r="D15" s="9">
        <v>1212</v>
      </c>
      <c r="E15" s="9">
        <v>195</v>
      </c>
      <c r="F15" s="9">
        <v>188</v>
      </c>
      <c r="G15" s="9">
        <v>214</v>
      </c>
      <c r="H15" s="10">
        <f t="shared" si="0"/>
        <v>1809</v>
      </c>
      <c r="I15" s="11">
        <f t="shared" si="1"/>
        <v>201</v>
      </c>
      <c r="J15" s="2">
        <v>16</v>
      </c>
    </row>
    <row r="16" spans="1:10" ht="15">
      <c r="A16" s="6">
        <v>12</v>
      </c>
      <c r="B16" s="7" t="s">
        <v>206</v>
      </c>
      <c r="C16" s="8" t="s">
        <v>269</v>
      </c>
      <c r="D16" s="9">
        <v>1159</v>
      </c>
      <c r="E16" s="9">
        <v>214</v>
      </c>
      <c r="F16" s="9">
        <v>244</v>
      </c>
      <c r="G16" s="9">
        <v>192</v>
      </c>
      <c r="H16" s="10">
        <f t="shared" si="0"/>
        <v>1809</v>
      </c>
      <c r="I16" s="11">
        <f t="shared" si="1"/>
        <v>201</v>
      </c>
      <c r="J16" s="2">
        <v>15</v>
      </c>
    </row>
    <row r="17" spans="1:10" ht="15">
      <c r="A17" s="6">
        <v>13</v>
      </c>
      <c r="B17" s="7" t="s">
        <v>120</v>
      </c>
      <c r="C17" s="8" t="s">
        <v>271</v>
      </c>
      <c r="D17" s="9">
        <v>1155</v>
      </c>
      <c r="E17" s="9">
        <v>225</v>
      </c>
      <c r="F17" s="9">
        <v>231</v>
      </c>
      <c r="G17" s="9">
        <v>185</v>
      </c>
      <c r="H17" s="10">
        <f t="shared" si="0"/>
        <v>1796</v>
      </c>
      <c r="I17" s="11">
        <f t="shared" si="1"/>
        <v>199.55555555555554</v>
      </c>
      <c r="J17" s="2">
        <v>14</v>
      </c>
    </row>
    <row r="18" spans="1:10" ht="15">
      <c r="A18" s="6">
        <v>14</v>
      </c>
      <c r="B18" s="7" t="s">
        <v>128</v>
      </c>
      <c r="C18" s="8" t="s">
        <v>270</v>
      </c>
      <c r="D18" s="9">
        <v>1158</v>
      </c>
      <c r="E18" s="9">
        <v>212</v>
      </c>
      <c r="F18" s="9">
        <v>180</v>
      </c>
      <c r="G18" s="9">
        <v>190</v>
      </c>
      <c r="H18" s="10">
        <f t="shared" si="0"/>
        <v>1740</v>
      </c>
      <c r="I18" s="11">
        <f t="shared" si="1"/>
        <v>193.33333333333334</v>
      </c>
      <c r="J18" s="2">
        <v>13</v>
      </c>
    </row>
    <row r="19" spans="1:10" ht="15">
      <c r="A19" s="6">
        <v>15</v>
      </c>
      <c r="B19" s="7" t="s">
        <v>145</v>
      </c>
      <c r="C19" s="8" t="s">
        <v>272</v>
      </c>
      <c r="D19" s="9">
        <v>1149</v>
      </c>
      <c r="E19" s="9">
        <v>190</v>
      </c>
      <c r="F19" s="9">
        <v>214</v>
      </c>
      <c r="G19" s="9">
        <v>166</v>
      </c>
      <c r="H19" s="10">
        <f t="shared" si="0"/>
        <v>1719</v>
      </c>
      <c r="I19" s="11">
        <f t="shared" si="1"/>
        <v>191</v>
      </c>
      <c r="J19" s="2">
        <v>12</v>
      </c>
    </row>
    <row r="20" spans="1:10" ht="15">
      <c r="A20" s="6">
        <v>16</v>
      </c>
      <c r="B20" s="7" t="s">
        <v>136</v>
      </c>
      <c r="C20" s="8" t="s">
        <v>268</v>
      </c>
      <c r="D20" s="9">
        <v>1186</v>
      </c>
      <c r="E20" s="9">
        <v>160</v>
      </c>
      <c r="F20" s="9">
        <v>180</v>
      </c>
      <c r="G20" s="9">
        <v>153</v>
      </c>
      <c r="H20" s="10">
        <f t="shared" si="0"/>
        <v>1679</v>
      </c>
      <c r="I20" s="11">
        <f t="shared" si="1"/>
        <v>186.55555555555554</v>
      </c>
      <c r="J20" s="2">
        <v>11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"/>
  <sheetViews>
    <sheetView showZeros="0" zoomScalePageLayoutView="0" workbookViewId="0" topLeftCell="A1">
      <selection activeCell="J13" sqref="J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3" t="s">
        <v>51</v>
      </c>
      <c r="B2" s="91"/>
      <c r="C2" s="2"/>
      <c r="D2" s="94"/>
      <c r="E2" s="94"/>
      <c r="F2" s="91"/>
      <c r="G2" s="91"/>
      <c r="H2" s="95"/>
      <c r="I2" s="95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231</v>
      </c>
      <c r="C5" s="50" t="s">
        <v>274</v>
      </c>
      <c r="D5" s="9">
        <v>1220</v>
      </c>
      <c r="E5" s="9">
        <v>269</v>
      </c>
      <c r="F5" s="9">
        <v>246</v>
      </c>
      <c r="G5" s="9">
        <v>141</v>
      </c>
      <c r="H5" s="10">
        <f aca="true" t="shared" si="0" ref="H5:H12">SUM(D5:G5)</f>
        <v>1876</v>
      </c>
      <c r="I5" s="11">
        <f>H5/9</f>
        <v>208.44444444444446</v>
      </c>
    </row>
    <row r="6" spans="1:9" ht="15">
      <c r="A6" s="6">
        <v>2</v>
      </c>
      <c r="B6" s="7" t="s">
        <v>166</v>
      </c>
      <c r="C6" s="50" t="s">
        <v>273</v>
      </c>
      <c r="D6" s="9">
        <v>1231</v>
      </c>
      <c r="E6" s="9">
        <v>187</v>
      </c>
      <c r="F6" s="9">
        <v>197</v>
      </c>
      <c r="G6" s="9">
        <v>219</v>
      </c>
      <c r="H6" s="10">
        <f t="shared" si="0"/>
        <v>1834</v>
      </c>
      <c r="I6" s="11">
        <f aca="true" t="shared" si="1" ref="I6:I12">H6/9</f>
        <v>203.77777777777777</v>
      </c>
    </row>
    <row r="7" spans="1:9" ht="15">
      <c r="A7" s="6">
        <v>3</v>
      </c>
      <c r="B7" s="7" t="s">
        <v>163</v>
      </c>
      <c r="C7" s="50" t="s">
        <v>275</v>
      </c>
      <c r="D7" s="9">
        <v>1173</v>
      </c>
      <c r="E7" s="9">
        <v>221</v>
      </c>
      <c r="F7" s="9">
        <v>234</v>
      </c>
      <c r="G7" s="9">
        <v>172</v>
      </c>
      <c r="H7" s="10">
        <f t="shared" si="0"/>
        <v>1800</v>
      </c>
      <c r="I7" s="11">
        <f t="shared" si="1"/>
        <v>200</v>
      </c>
    </row>
    <row r="8" spans="1:9" ht="15">
      <c r="A8" s="6">
        <v>4</v>
      </c>
      <c r="B8" s="7" t="s">
        <v>168</v>
      </c>
      <c r="C8" s="50" t="s">
        <v>276</v>
      </c>
      <c r="D8" s="9">
        <v>1164</v>
      </c>
      <c r="E8" s="9">
        <v>224</v>
      </c>
      <c r="F8" s="9">
        <v>182</v>
      </c>
      <c r="G8" s="9">
        <v>205</v>
      </c>
      <c r="H8" s="10">
        <f t="shared" si="0"/>
        <v>1775</v>
      </c>
      <c r="I8" s="11">
        <f t="shared" si="1"/>
        <v>197.22222222222223</v>
      </c>
    </row>
    <row r="9" spans="1:10" ht="15">
      <c r="A9" s="6">
        <v>5</v>
      </c>
      <c r="B9" s="7" t="s">
        <v>171</v>
      </c>
      <c r="C9" s="50" t="s">
        <v>290</v>
      </c>
      <c r="D9" s="9">
        <v>1108</v>
      </c>
      <c r="E9" s="9">
        <v>159</v>
      </c>
      <c r="F9" s="9">
        <v>204</v>
      </c>
      <c r="G9" s="9">
        <v>241</v>
      </c>
      <c r="H9" s="10">
        <f t="shared" si="0"/>
        <v>1712</v>
      </c>
      <c r="I9" s="11">
        <f t="shared" si="1"/>
        <v>190.22222222222223</v>
      </c>
      <c r="J9" s="2">
        <v>18</v>
      </c>
    </row>
    <row r="10" spans="1:10" ht="15">
      <c r="A10" s="6">
        <v>6</v>
      </c>
      <c r="B10" s="7" t="s">
        <v>160</v>
      </c>
      <c r="C10" s="50" t="s">
        <v>277</v>
      </c>
      <c r="D10" s="9">
        <v>1155</v>
      </c>
      <c r="E10" s="9">
        <v>205</v>
      </c>
      <c r="F10" s="9">
        <v>167</v>
      </c>
      <c r="G10" s="9">
        <v>160</v>
      </c>
      <c r="H10" s="10">
        <f t="shared" si="0"/>
        <v>1687</v>
      </c>
      <c r="I10" s="11">
        <f t="shared" si="1"/>
        <v>187.44444444444446</v>
      </c>
      <c r="J10" s="2">
        <v>16</v>
      </c>
    </row>
    <row r="11" spans="1:10" ht="15">
      <c r="A11" s="6">
        <v>7</v>
      </c>
      <c r="B11" s="7" t="s">
        <v>238</v>
      </c>
      <c r="C11" s="50" t="s">
        <v>279</v>
      </c>
      <c r="D11" s="9">
        <v>1128</v>
      </c>
      <c r="E11" s="9">
        <v>151</v>
      </c>
      <c r="F11" s="9">
        <v>178</v>
      </c>
      <c r="G11" s="9">
        <v>177</v>
      </c>
      <c r="H11" s="10">
        <f t="shared" si="0"/>
        <v>1634</v>
      </c>
      <c r="I11" s="11">
        <f t="shared" si="1"/>
        <v>181.55555555555554</v>
      </c>
      <c r="J11" s="2">
        <v>14</v>
      </c>
    </row>
    <row r="12" spans="1:10" ht="15">
      <c r="A12" s="6">
        <v>8</v>
      </c>
      <c r="B12" s="7" t="s">
        <v>174</v>
      </c>
      <c r="C12" s="50" t="s">
        <v>278</v>
      </c>
      <c r="D12" s="9">
        <v>1145</v>
      </c>
      <c r="E12" s="9">
        <v>123</v>
      </c>
      <c r="F12" s="9">
        <v>197</v>
      </c>
      <c r="G12" s="9">
        <v>159</v>
      </c>
      <c r="H12" s="10">
        <f t="shared" si="0"/>
        <v>1624</v>
      </c>
      <c r="I12" s="11">
        <f t="shared" si="1"/>
        <v>180.44444444444446</v>
      </c>
      <c r="J12" s="2">
        <v>12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12" sqref="U12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6" t="s">
        <v>13</v>
      </c>
      <c r="B1" s="97"/>
      <c r="C1" s="14"/>
      <c r="D1" s="14"/>
      <c r="G1" s="98"/>
      <c r="H1" s="98"/>
      <c r="I1" s="98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9"/>
      <c r="AC1" s="91"/>
      <c r="AD1" s="91"/>
      <c r="AE1" s="91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52</v>
      </c>
      <c r="G3" s="17" t="s">
        <v>3</v>
      </c>
      <c r="H3" s="17" t="s">
        <v>14</v>
      </c>
      <c r="I3" s="17" t="s">
        <v>15</v>
      </c>
      <c r="J3" s="17" t="s">
        <v>53</v>
      </c>
      <c r="K3" s="17" t="s">
        <v>4</v>
      </c>
      <c r="L3" s="17" t="s">
        <v>14</v>
      </c>
      <c r="M3" s="17" t="s">
        <v>16</v>
      </c>
      <c r="N3" s="17" t="s">
        <v>54</v>
      </c>
      <c r="O3" s="17" t="s">
        <v>5</v>
      </c>
      <c r="P3" s="17" t="s">
        <v>14</v>
      </c>
      <c r="Q3" s="17" t="s">
        <v>18</v>
      </c>
      <c r="R3" s="53" t="s">
        <v>55</v>
      </c>
      <c r="S3" s="17" t="s">
        <v>56</v>
      </c>
      <c r="T3" s="55" t="s">
        <v>10</v>
      </c>
    </row>
    <row r="4" spans="1:20" ht="12.75">
      <c r="A4" s="19">
        <v>1</v>
      </c>
      <c r="B4" s="20" t="s">
        <v>187</v>
      </c>
      <c r="C4" s="20">
        <v>105</v>
      </c>
      <c r="D4" s="21">
        <v>85</v>
      </c>
      <c r="E4" s="28" t="s">
        <v>282</v>
      </c>
      <c r="F4" s="28">
        <v>1316</v>
      </c>
      <c r="G4" s="22">
        <v>119</v>
      </c>
      <c r="H4" s="23">
        <f aca="true" t="shared" si="0" ref="H4:H11">D4</f>
        <v>85</v>
      </c>
      <c r="I4" s="51">
        <f aca="true" t="shared" si="1" ref="I4:I11">SUM(G4:H4)</f>
        <v>204</v>
      </c>
      <c r="J4" s="24">
        <f aca="true" t="shared" si="2" ref="J4:J11">F4+I4</f>
        <v>1520</v>
      </c>
      <c r="K4" s="22">
        <v>131</v>
      </c>
      <c r="L4" s="23">
        <f aca="true" t="shared" si="3" ref="L4:L11">D4</f>
        <v>85</v>
      </c>
      <c r="M4" s="24">
        <f aca="true" t="shared" si="4" ref="M4:M11">SUM(K4:L4)</f>
        <v>216</v>
      </c>
      <c r="N4" s="27">
        <f aca="true" t="shared" si="5" ref="N4:N11">J4+M4</f>
        <v>1736</v>
      </c>
      <c r="O4" s="22">
        <v>122</v>
      </c>
      <c r="P4" s="23">
        <f aca="true" t="shared" si="6" ref="P4:P11">D4</f>
        <v>85</v>
      </c>
      <c r="Q4" s="24">
        <f aca="true" t="shared" si="7" ref="Q4:Q11">SUM(O4:P4)</f>
        <v>207</v>
      </c>
      <c r="R4" s="54">
        <f aca="true" t="shared" si="8" ref="R4:R11">N4+Q4</f>
        <v>1943</v>
      </c>
      <c r="S4" s="57">
        <f>R4-(P4*9)</f>
        <v>1178</v>
      </c>
      <c r="T4" s="56">
        <f>S4/9</f>
        <v>130.88888888888889</v>
      </c>
    </row>
    <row r="5" spans="1:20" ht="12.75">
      <c r="A5" s="19">
        <v>2</v>
      </c>
      <c r="B5" s="20" t="s">
        <v>281</v>
      </c>
      <c r="C5" s="20">
        <v>155</v>
      </c>
      <c r="D5" s="21">
        <v>40</v>
      </c>
      <c r="E5" s="28" t="s">
        <v>283</v>
      </c>
      <c r="F5" s="28">
        <v>1289</v>
      </c>
      <c r="G5" s="22">
        <v>151</v>
      </c>
      <c r="H5" s="23">
        <f t="shared" si="0"/>
        <v>40</v>
      </c>
      <c r="I5" s="51">
        <f t="shared" si="1"/>
        <v>191</v>
      </c>
      <c r="J5" s="24">
        <f t="shared" si="2"/>
        <v>1480</v>
      </c>
      <c r="K5" s="22">
        <v>138</v>
      </c>
      <c r="L5" s="23">
        <f t="shared" si="3"/>
        <v>40</v>
      </c>
      <c r="M5" s="24">
        <f t="shared" si="4"/>
        <v>178</v>
      </c>
      <c r="N5" s="27">
        <f t="shared" si="5"/>
        <v>1658</v>
      </c>
      <c r="O5" s="22">
        <v>187</v>
      </c>
      <c r="P5" s="23">
        <f t="shared" si="6"/>
        <v>40</v>
      </c>
      <c r="Q5" s="24">
        <f t="shared" si="7"/>
        <v>227</v>
      </c>
      <c r="R5" s="54">
        <f t="shared" si="8"/>
        <v>1885</v>
      </c>
      <c r="S5" s="57">
        <f aca="true" t="shared" si="9" ref="S5:S11">R5-(P5*9)</f>
        <v>1525</v>
      </c>
      <c r="T5" s="56">
        <f aca="true" t="shared" si="10" ref="T5:T11">S5/9</f>
        <v>169.44444444444446</v>
      </c>
    </row>
    <row r="6" spans="1:20" ht="12.75">
      <c r="A6" s="19">
        <v>3</v>
      </c>
      <c r="B6" s="20" t="s">
        <v>191</v>
      </c>
      <c r="C6" s="20">
        <v>137</v>
      </c>
      <c r="D6" s="21">
        <v>56</v>
      </c>
      <c r="E6" s="28" t="s">
        <v>285</v>
      </c>
      <c r="F6" s="28">
        <v>1207</v>
      </c>
      <c r="G6" s="22">
        <v>118</v>
      </c>
      <c r="H6" s="23">
        <f t="shared" si="0"/>
        <v>56</v>
      </c>
      <c r="I6" s="51">
        <f t="shared" si="1"/>
        <v>174</v>
      </c>
      <c r="J6" s="24">
        <f t="shared" si="2"/>
        <v>1381</v>
      </c>
      <c r="K6" s="22">
        <v>164</v>
      </c>
      <c r="L6" s="23">
        <f t="shared" si="3"/>
        <v>56</v>
      </c>
      <c r="M6" s="24">
        <f t="shared" si="4"/>
        <v>220</v>
      </c>
      <c r="N6" s="27">
        <f t="shared" si="5"/>
        <v>1601</v>
      </c>
      <c r="O6" s="22">
        <v>186</v>
      </c>
      <c r="P6" s="23">
        <f t="shared" si="6"/>
        <v>56</v>
      </c>
      <c r="Q6" s="24">
        <f t="shared" si="7"/>
        <v>242</v>
      </c>
      <c r="R6" s="54">
        <f t="shared" si="8"/>
        <v>1843</v>
      </c>
      <c r="S6" s="57">
        <f t="shared" si="9"/>
        <v>1339</v>
      </c>
      <c r="T6" s="56">
        <f t="shared" si="10"/>
        <v>148.77777777777777</v>
      </c>
    </row>
    <row r="7" spans="1:20" ht="12.75">
      <c r="A7" s="19">
        <v>4</v>
      </c>
      <c r="B7" s="20" t="s">
        <v>193</v>
      </c>
      <c r="C7" s="20">
        <v>143</v>
      </c>
      <c r="D7" s="21">
        <v>51</v>
      </c>
      <c r="E7" s="28" t="s">
        <v>284</v>
      </c>
      <c r="F7" s="28">
        <v>1250</v>
      </c>
      <c r="G7" s="22">
        <v>138</v>
      </c>
      <c r="H7" s="23">
        <f t="shared" si="0"/>
        <v>51</v>
      </c>
      <c r="I7" s="51">
        <f t="shared" si="1"/>
        <v>189</v>
      </c>
      <c r="J7" s="24">
        <f t="shared" si="2"/>
        <v>1439</v>
      </c>
      <c r="K7" s="22">
        <v>161</v>
      </c>
      <c r="L7" s="23">
        <f t="shared" si="3"/>
        <v>51</v>
      </c>
      <c r="M7" s="24">
        <f t="shared" si="4"/>
        <v>212</v>
      </c>
      <c r="N7" s="27">
        <f t="shared" si="5"/>
        <v>1651</v>
      </c>
      <c r="O7" s="22">
        <v>141</v>
      </c>
      <c r="P7" s="23">
        <f t="shared" si="6"/>
        <v>51</v>
      </c>
      <c r="Q7" s="24">
        <f t="shared" si="7"/>
        <v>192</v>
      </c>
      <c r="R7" s="54">
        <f t="shared" si="8"/>
        <v>1843</v>
      </c>
      <c r="S7" s="57">
        <f t="shared" si="9"/>
        <v>1384</v>
      </c>
      <c r="T7" s="56">
        <f t="shared" si="10"/>
        <v>153.77777777777777</v>
      </c>
    </row>
    <row r="8" spans="1:21" ht="12.75">
      <c r="A8" s="19">
        <v>5</v>
      </c>
      <c r="B8" s="20" t="s">
        <v>189</v>
      </c>
      <c r="C8" s="20">
        <v>125</v>
      </c>
      <c r="D8" s="21">
        <v>67</v>
      </c>
      <c r="E8" s="28" t="s">
        <v>289</v>
      </c>
      <c r="F8" s="28">
        <v>1177</v>
      </c>
      <c r="G8" s="22">
        <v>159</v>
      </c>
      <c r="H8" s="23">
        <f t="shared" si="0"/>
        <v>67</v>
      </c>
      <c r="I8" s="51">
        <f t="shared" si="1"/>
        <v>226</v>
      </c>
      <c r="J8" s="24">
        <f t="shared" si="2"/>
        <v>1403</v>
      </c>
      <c r="K8" s="22">
        <v>157</v>
      </c>
      <c r="L8" s="23">
        <f t="shared" si="3"/>
        <v>67</v>
      </c>
      <c r="M8" s="24">
        <f t="shared" si="4"/>
        <v>224</v>
      </c>
      <c r="N8" s="27">
        <f t="shared" si="5"/>
        <v>1627</v>
      </c>
      <c r="O8" s="22">
        <v>117</v>
      </c>
      <c r="P8" s="23">
        <f t="shared" si="6"/>
        <v>67</v>
      </c>
      <c r="Q8" s="24">
        <f t="shared" si="7"/>
        <v>184</v>
      </c>
      <c r="R8" s="54">
        <f t="shared" si="8"/>
        <v>1811</v>
      </c>
      <c r="S8" s="57">
        <f t="shared" si="9"/>
        <v>1208</v>
      </c>
      <c r="T8" s="56">
        <f t="shared" si="10"/>
        <v>134.22222222222223</v>
      </c>
      <c r="U8" s="15">
        <v>18</v>
      </c>
    </row>
    <row r="9" spans="1:21" ht="12.75">
      <c r="A9" s="19">
        <v>6</v>
      </c>
      <c r="B9" s="20" t="s">
        <v>198</v>
      </c>
      <c r="C9" s="20">
        <v>158</v>
      </c>
      <c r="D9" s="21">
        <v>37</v>
      </c>
      <c r="E9" s="28" t="s">
        <v>288</v>
      </c>
      <c r="F9" s="28">
        <v>1248</v>
      </c>
      <c r="G9" s="22">
        <v>158</v>
      </c>
      <c r="H9" s="23">
        <f t="shared" si="0"/>
        <v>37</v>
      </c>
      <c r="I9" s="51">
        <f t="shared" si="1"/>
        <v>195</v>
      </c>
      <c r="J9" s="24">
        <f t="shared" si="2"/>
        <v>1443</v>
      </c>
      <c r="K9" s="22">
        <v>126</v>
      </c>
      <c r="L9" s="23">
        <f t="shared" si="3"/>
        <v>37</v>
      </c>
      <c r="M9" s="24">
        <f t="shared" si="4"/>
        <v>163</v>
      </c>
      <c r="N9" s="27">
        <f t="shared" si="5"/>
        <v>1606</v>
      </c>
      <c r="O9" s="22">
        <v>144</v>
      </c>
      <c r="P9" s="23">
        <f t="shared" si="6"/>
        <v>37</v>
      </c>
      <c r="Q9" s="24">
        <f t="shared" si="7"/>
        <v>181</v>
      </c>
      <c r="R9" s="54">
        <f t="shared" si="8"/>
        <v>1787</v>
      </c>
      <c r="S9" s="57">
        <f t="shared" si="9"/>
        <v>1454</v>
      </c>
      <c r="T9" s="56">
        <f t="shared" si="10"/>
        <v>161.55555555555554</v>
      </c>
      <c r="U9" s="15">
        <v>16</v>
      </c>
    </row>
    <row r="10" spans="1:21" ht="12.75">
      <c r="A10" s="19">
        <v>7</v>
      </c>
      <c r="B10" s="20" t="s">
        <v>192</v>
      </c>
      <c r="C10" s="20">
        <v>138</v>
      </c>
      <c r="D10" s="21">
        <v>55</v>
      </c>
      <c r="E10" s="28" t="s">
        <v>287</v>
      </c>
      <c r="F10" s="28">
        <v>1183</v>
      </c>
      <c r="G10" s="22">
        <v>140</v>
      </c>
      <c r="H10" s="23">
        <f t="shared" si="0"/>
        <v>55</v>
      </c>
      <c r="I10" s="51">
        <f t="shared" si="1"/>
        <v>195</v>
      </c>
      <c r="J10" s="24">
        <f t="shared" si="2"/>
        <v>1378</v>
      </c>
      <c r="K10" s="22">
        <v>139</v>
      </c>
      <c r="L10" s="23">
        <f t="shared" si="3"/>
        <v>55</v>
      </c>
      <c r="M10" s="24">
        <f t="shared" si="4"/>
        <v>194</v>
      </c>
      <c r="N10" s="27">
        <f t="shared" si="5"/>
        <v>1572</v>
      </c>
      <c r="O10" s="22">
        <v>125</v>
      </c>
      <c r="P10" s="23">
        <f t="shared" si="6"/>
        <v>55</v>
      </c>
      <c r="Q10" s="24">
        <f t="shared" si="7"/>
        <v>180</v>
      </c>
      <c r="R10" s="54">
        <f t="shared" si="8"/>
        <v>1752</v>
      </c>
      <c r="S10" s="57">
        <f t="shared" si="9"/>
        <v>1257</v>
      </c>
      <c r="T10" s="56">
        <f t="shared" si="10"/>
        <v>139.66666666666666</v>
      </c>
      <c r="U10" s="15">
        <v>14</v>
      </c>
    </row>
    <row r="11" spans="1:21" ht="12.75">
      <c r="A11" s="19">
        <v>8</v>
      </c>
      <c r="B11" s="20" t="s">
        <v>201</v>
      </c>
      <c r="C11" s="20">
        <v>170</v>
      </c>
      <c r="D11" s="21">
        <v>27</v>
      </c>
      <c r="E11" s="28" t="s">
        <v>286</v>
      </c>
      <c r="F11" s="28">
        <v>1191</v>
      </c>
      <c r="G11" s="22">
        <v>137</v>
      </c>
      <c r="H11" s="23">
        <f t="shared" si="0"/>
        <v>27</v>
      </c>
      <c r="I11" s="51">
        <f t="shared" si="1"/>
        <v>164</v>
      </c>
      <c r="J11" s="24">
        <f t="shared" si="2"/>
        <v>1355</v>
      </c>
      <c r="K11" s="22">
        <v>158</v>
      </c>
      <c r="L11" s="23">
        <f t="shared" si="3"/>
        <v>27</v>
      </c>
      <c r="M11" s="24">
        <f t="shared" si="4"/>
        <v>185</v>
      </c>
      <c r="N11" s="27">
        <f t="shared" si="5"/>
        <v>1540</v>
      </c>
      <c r="O11" s="22">
        <v>169</v>
      </c>
      <c r="P11" s="23">
        <f t="shared" si="6"/>
        <v>27</v>
      </c>
      <c r="Q11" s="24">
        <f t="shared" si="7"/>
        <v>196</v>
      </c>
      <c r="R11" s="54">
        <f t="shared" si="8"/>
        <v>1736</v>
      </c>
      <c r="S11" s="57">
        <f t="shared" si="9"/>
        <v>1493</v>
      </c>
      <c r="T11" s="56">
        <f t="shared" si="10"/>
        <v>165.88888888888889</v>
      </c>
      <c r="U11" s="15">
        <v>12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Christopher</cp:lastModifiedBy>
  <cp:lastPrinted>2023-08-06T20:35:29Z</cp:lastPrinted>
  <dcterms:created xsi:type="dcterms:W3CDTF">2010-09-08T14:50:21Z</dcterms:created>
  <dcterms:modified xsi:type="dcterms:W3CDTF">2023-08-15T23:10:03Z</dcterms:modified>
  <cp:category/>
  <cp:version/>
  <cp:contentType/>
  <cp:contentStatus/>
</cp:coreProperties>
</file>