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<sst xmlns="http://schemas.openxmlformats.org/spreadsheetml/2006/main" count="489" uniqueCount="200">
  <si>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</si>
  <si>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</si>
  <si>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</si>
  <si>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</si>
  <si>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</si>
  <si>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</si>
  <si>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</si>
  <si>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</si>
  <si>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</si>
  <si>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</si>
  <si>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</si>
  <si>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</si>
  <si>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</si>
  <si>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</si>
  <si>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</si>
  <si>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</si>
  <si>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</si>
  <si>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</si>
  <si>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</si>
  <si>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</si>
  <si>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</si>
  <si>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</si>
  <si>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</si>
  <si>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</si>
  <si>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</si>
  <si>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</si>
  <si>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</si>
  <si>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</si>
  <si>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</si>
  <si>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</si>
  <si>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</si>
  <si>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</si>
  <si>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</si>
  <si>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</si>
  <si>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</si>
  <si>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</si>
  <si>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</si>
  <si>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</si>
  <si>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</si>
  <si>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</si>
  <si>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</si>
  <si>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</si>
  <si>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</si>
  <si>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</si>
  <si>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</si>
  <si>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</si>
  <si>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U15 Junior Gold</t>
  </si>
  <si>
    <t>U18 Boys Junior Gold</t>
  </si>
  <si>
    <t>U18 Junior Gold Girls</t>
  </si>
  <si>
    <t>U20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</si>
  <si>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</si>
  <si>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</si>
  <si>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</si>
  <si>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</si>
  <si>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</si>
  <si>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</si>
  <si>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</si>
  <si>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</si>
  <si>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</si>
  <si>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</si>
  <si>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Sam Strash</t>
  </si>
  <si>
    <t>Chase Heling</t>
  </si>
  <si>
    <t>Reid Leigh</t>
  </si>
  <si>
    <t>Griffin Roake</t>
  </si>
  <si>
    <t>Josh Baumstark</t>
  </si>
  <si>
    <t>Carter Wescott</t>
  </si>
  <si>
    <t>Edgar Burgos</t>
  </si>
  <si>
    <t>Braden Kidd</t>
  </si>
  <si>
    <t>Rory Stubler</t>
  </si>
  <si>
    <t>Hunter Adams</t>
  </si>
  <si>
    <t>Josh Nier</t>
  </si>
  <si>
    <t>Emmanuel McPherson</t>
  </si>
  <si>
    <t>Nick Schwartz</t>
  </si>
  <si>
    <t>Austin Boex</t>
  </si>
  <si>
    <t>Gabe Staude</t>
  </si>
  <si>
    <t>Braden Mallasch</t>
  </si>
  <si>
    <t>Landen Freismuth</t>
  </si>
  <si>
    <t>Robert Vater</t>
  </si>
  <si>
    <t>Jacob Mattison</t>
  </si>
  <si>
    <t>Luke Winter</t>
  </si>
  <si>
    <t>Tyler Sider</t>
  </si>
  <si>
    <t>Cale Rusch</t>
  </si>
  <si>
    <t>Zach Olson</t>
  </si>
  <si>
    <t>Dylan Smith</t>
  </si>
  <si>
    <t>Brenton Peters</t>
  </si>
  <si>
    <t>Levi Redmann</t>
  </si>
  <si>
    <t>Brandon Humphrey</t>
  </si>
  <si>
    <t>Ethan Jones-Weigelt</t>
  </si>
  <si>
    <t>Connor Anderson</t>
  </si>
  <si>
    <t>Leo Voss</t>
  </si>
  <si>
    <t>Myles Casey</t>
  </si>
  <si>
    <t>Phillip Heuser</t>
  </si>
  <si>
    <t>Joseph Leonard</t>
  </si>
  <si>
    <t>Deacan Koback</t>
  </si>
  <si>
    <t>Cameron Oglesby</t>
  </si>
  <si>
    <t>Alec Melecio</t>
  </si>
  <si>
    <t>Jake Evitts</t>
  </si>
  <si>
    <t>Josh Opiola</t>
  </si>
  <si>
    <t>Ashley Bowe</t>
  </si>
  <si>
    <t>Zoey Darwin</t>
  </si>
  <si>
    <t>Kelly Whipple</t>
  </si>
  <si>
    <t>Samantha Knab</t>
  </si>
  <si>
    <t>Kylie Wright</t>
  </si>
  <si>
    <t>Caitlin Mertins</t>
  </si>
  <si>
    <t>Abigail Smith</t>
  </si>
  <si>
    <t>Jade Oelke</t>
  </si>
  <si>
    <t>Mia Kottke</t>
  </si>
  <si>
    <t>Arianna Araujo</t>
  </si>
  <si>
    <t>Paige Rawlings</t>
  </si>
  <si>
    <t>Piper Plautz</t>
  </si>
  <si>
    <t>Paige Plautz</t>
  </si>
  <si>
    <t>Taylor Wilson</t>
  </si>
  <si>
    <t>Emma Schwartz</t>
  </si>
  <si>
    <t>Savanah Rodriguez</t>
  </si>
  <si>
    <t>Amber Vogt</t>
  </si>
  <si>
    <t>Kyle Wynos</t>
  </si>
  <si>
    <t>Ryan King</t>
  </si>
  <si>
    <t>Lauren Schaefer</t>
  </si>
  <si>
    <t>Savana Larsen</t>
  </si>
  <si>
    <t>Levi Gabrielse</t>
  </si>
  <si>
    <t>Abigail Fletcher</t>
  </si>
  <si>
    <t>Josef Kopp</t>
  </si>
  <si>
    <t>Andrea McPhail</t>
  </si>
  <si>
    <t>Seth Sider</t>
  </si>
  <si>
    <t>Kody Kreier</t>
  </si>
  <si>
    <t>Reese Soik</t>
  </si>
  <si>
    <t>Natalie Hirsch</t>
  </si>
  <si>
    <t>Peyton Smith</t>
  </si>
  <si>
    <t>Kasey Hughes</t>
  </si>
  <si>
    <t>Morgan Robinson</t>
  </si>
  <si>
    <t>Angela Steinke</t>
  </si>
  <si>
    <t>RaeAnne Kalsto</t>
  </si>
  <si>
    <t>Mitchel Potter</t>
  </si>
  <si>
    <t>Alec Potter</t>
  </si>
  <si>
    <t>Danielle Tank</t>
  </si>
  <si>
    <t>Dayden Koback</t>
  </si>
  <si>
    <t>Sunday October 10, 2021</t>
  </si>
  <si>
    <t>AMF West Lanes</t>
  </si>
  <si>
    <t>Landon Kelling</t>
  </si>
  <si>
    <t>Matt Devorsky</t>
  </si>
  <si>
    <t>Edward Burgos</t>
  </si>
  <si>
    <t>Lida Burgos</t>
  </si>
  <si>
    <t>Kahlen Ranson</t>
  </si>
  <si>
    <t>Dylan Primdahl</t>
  </si>
  <si>
    <t>Isaiah Armstrong</t>
  </si>
  <si>
    <t>Aubrey Jacak</t>
  </si>
  <si>
    <t>Aiden Walter</t>
  </si>
  <si>
    <t>Carson Foltz</t>
  </si>
  <si>
    <t>Jacob Streich</t>
  </si>
  <si>
    <t>Kiran Bangalore</t>
  </si>
  <si>
    <t>Nathaniel Boss</t>
  </si>
  <si>
    <t>Piper Miles</t>
  </si>
  <si>
    <t>Alexis Vande Kolk</t>
  </si>
  <si>
    <t>Mark Brody Johnson</t>
  </si>
  <si>
    <t>Brady Metzner</t>
  </si>
  <si>
    <t>U15 Junior Gold Girls</t>
  </si>
  <si>
    <t>U15 Junior Gold Boys</t>
  </si>
  <si>
    <t>U18 Junior Gold</t>
  </si>
  <si>
    <t>U15 / U18 Junior Gold Girls</t>
  </si>
  <si>
    <t>Lanes: 37 - 38</t>
  </si>
  <si>
    <t>Lanes 41 - 42</t>
  </si>
  <si>
    <t>Lanes: 47 - 48</t>
  </si>
  <si>
    <t>Lanes: 41 - 42</t>
  </si>
  <si>
    <t>Lanes: 39 - 40</t>
  </si>
  <si>
    <t>Lanes: 45 - 46</t>
  </si>
  <si>
    <t>Lanes: 43 - 44</t>
  </si>
  <si>
    <t>Lanes: 37 -38</t>
  </si>
  <si>
    <t>41B</t>
  </si>
  <si>
    <t>39B</t>
  </si>
  <si>
    <t>37B</t>
  </si>
  <si>
    <t>43B</t>
  </si>
  <si>
    <t>45B</t>
  </si>
  <si>
    <t>35B</t>
  </si>
  <si>
    <t>33B</t>
  </si>
  <si>
    <t>47B</t>
  </si>
  <si>
    <t>42C</t>
  </si>
  <si>
    <t>40C</t>
  </si>
  <si>
    <t>44C</t>
  </si>
  <si>
    <t>46C</t>
  </si>
  <si>
    <t>38C</t>
  </si>
  <si>
    <t>36C</t>
  </si>
  <si>
    <t>34C</t>
  </si>
  <si>
    <t>48C</t>
  </si>
  <si>
    <t>41A</t>
  </si>
  <si>
    <t>43A</t>
  </si>
  <si>
    <t>39A</t>
  </si>
  <si>
    <t>37A</t>
  </si>
  <si>
    <t>45A</t>
  </si>
  <si>
    <t>47A</t>
  </si>
  <si>
    <t>33A</t>
  </si>
  <si>
    <t>35A</t>
  </si>
  <si>
    <t>34D</t>
  </si>
  <si>
    <t>6th</t>
  </si>
  <si>
    <t>7th</t>
  </si>
  <si>
    <t>8th</t>
  </si>
  <si>
    <t>10th</t>
  </si>
  <si>
    <t>11th</t>
  </si>
  <si>
    <t>12th</t>
  </si>
  <si>
    <t>W/D</t>
  </si>
  <si>
    <t>Lane Pattern:  Chromium (42 Feet)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</si>
</sst>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7" t="s">
        <v>31</v>
      </c>
      <c r="B1" s="67"/>
      <c r="C1" s="67"/>
      <c r="D1" s="67"/>
      <c r="E1" s="67"/>
      <c r="F1" s="67"/>
      <c r="G1" s="67"/>
      <c r="H1" s="68"/>
      <c r="I1" s="66"/>
    </row>
    <row r="3" spans="1:9" s="39" customFormat="1" ht="15.75">
      <c r="A3" s="69" t="s">
        <v>136</v>
      </c>
      <c r="B3" s="64"/>
      <c r="C3" s="64"/>
      <c r="D3" s="64"/>
      <c r="E3" s="64"/>
      <c r="F3" s="64"/>
      <c r="G3" s="64"/>
      <c r="H3" s="64"/>
      <c r="I3" s="66"/>
    </row>
    <row r="4" spans="1:9" s="39" customFormat="1" ht="15.75">
      <c r="A4" s="70" t="s">
        <v>137</v>
      </c>
      <c r="B4" s="64"/>
      <c r="C4" s="64"/>
      <c r="D4" s="64"/>
      <c r="E4" s="64"/>
      <c r="F4" s="64"/>
      <c r="G4" s="64"/>
      <c r="H4" s="64"/>
      <c r="I4" s="66"/>
    </row>
    <row r="5" spans="1:9" s="39" customFormat="1" ht="15.75">
      <c r="A5" s="70" t="s">
        <v>199</v>
      </c>
      <c r="B5" s="64"/>
      <c r="C5" s="64"/>
      <c r="D5" s="64"/>
      <c r="E5" s="64"/>
      <c r="F5" s="64"/>
      <c r="G5" s="64"/>
      <c r="H5" s="64"/>
      <c r="I5" s="66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64" t="s">
        <v>140</v>
      </c>
      <c r="D8" s="64"/>
      <c r="E8" s="64"/>
      <c r="F8" s="41">
        <v>660</v>
      </c>
    </row>
    <row r="9" spans="2:6" ht="15.75">
      <c r="B9" s="39" t="s">
        <v>34</v>
      </c>
      <c r="C9" s="64" t="s">
        <v>90</v>
      </c>
      <c r="D9" s="64"/>
      <c r="E9" s="64"/>
      <c r="F9" s="41">
        <v>330</v>
      </c>
    </row>
    <row r="10" spans="2:6" ht="15.75">
      <c r="B10" s="39" t="s">
        <v>35</v>
      </c>
      <c r="C10" s="64" t="s">
        <v>146</v>
      </c>
      <c r="D10" s="64"/>
      <c r="E10" s="64"/>
      <c r="F10" s="41">
        <v>165</v>
      </c>
    </row>
    <row r="11" spans="2:6" ht="15.75">
      <c r="B11" s="39" t="s">
        <v>35</v>
      </c>
      <c r="C11" s="64" t="s">
        <v>148</v>
      </c>
      <c r="D11" s="64"/>
      <c r="E11" s="64"/>
      <c r="F11" s="41">
        <v>165</v>
      </c>
    </row>
    <row r="12" spans="2:6" ht="15.75">
      <c r="B12" s="39" t="s">
        <v>42</v>
      </c>
      <c r="C12" s="64" t="s">
        <v>87</v>
      </c>
      <c r="D12" s="64"/>
      <c r="E12" s="64"/>
      <c r="F12" s="41">
        <v>95</v>
      </c>
    </row>
    <row r="13" spans="2:6" ht="15.75">
      <c r="B13" s="39" t="s">
        <v>192</v>
      </c>
      <c r="C13" s="64" t="s">
        <v>74</v>
      </c>
      <c r="D13" s="64"/>
      <c r="E13" s="64"/>
      <c r="F13" s="41">
        <v>90</v>
      </c>
    </row>
    <row r="14" spans="2:6" ht="15.75">
      <c r="B14" s="39" t="s">
        <v>193</v>
      </c>
      <c r="C14" s="64" t="s">
        <v>71</v>
      </c>
      <c r="D14" s="64"/>
      <c r="E14" s="64"/>
      <c r="F14" s="41">
        <v>85</v>
      </c>
    </row>
    <row r="15" spans="2:6" ht="15.75">
      <c r="B15" s="39" t="s">
        <v>194</v>
      </c>
      <c r="C15" s="64" t="s">
        <v>88</v>
      </c>
      <c r="D15" s="64"/>
      <c r="E15" s="64"/>
      <c r="F15" s="41">
        <v>80</v>
      </c>
    </row>
    <row r="16" spans="2:6" ht="15.75">
      <c r="B16" s="39" t="s">
        <v>43</v>
      </c>
      <c r="C16" s="64" t="s">
        <v>66</v>
      </c>
      <c r="D16" s="64"/>
      <c r="E16" s="64"/>
      <c r="F16" s="41">
        <v>75</v>
      </c>
    </row>
    <row r="17" spans="2:6" ht="15.75">
      <c r="B17" s="39" t="s">
        <v>195</v>
      </c>
      <c r="C17" s="64" t="s">
        <v>69</v>
      </c>
      <c r="D17" s="64"/>
      <c r="E17" s="64"/>
      <c r="F17" s="41">
        <v>70</v>
      </c>
    </row>
    <row r="18" spans="2:6" ht="15.75">
      <c r="B18" s="39" t="s">
        <v>196</v>
      </c>
      <c r="C18" s="64" t="s">
        <v>72</v>
      </c>
      <c r="D18" s="64"/>
      <c r="E18" s="64"/>
      <c r="F18" s="41">
        <v>65</v>
      </c>
    </row>
    <row r="19" spans="2:6" ht="15.75">
      <c r="B19" s="39" t="s">
        <v>197</v>
      </c>
      <c r="C19" s="64" t="s">
        <v>63</v>
      </c>
      <c r="D19" s="64"/>
      <c r="E19" s="64"/>
      <c r="F19" s="41">
        <v>60</v>
      </c>
    </row>
    <row r="21" spans="2:6" ht="15.75">
      <c r="B21" s="39" t="s">
        <v>36</v>
      </c>
      <c r="F21" s="42">
        <f>SUM(F8:F19)</f>
        <v>1940</v>
      </c>
    </row>
    <row r="23" spans="1:6" ht="16.5">
      <c r="A23" s="38" t="s">
        <v>37</v>
      </c>
      <c r="B23" s="39"/>
      <c r="C23" s="39"/>
      <c r="D23" s="39"/>
      <c r="E23" s="39"/>
      <c r="F23" s="40"/>
    </row>
    <row r="24" spans="2:6" ht="15.75">
      <c r="B24" s="39" t="s">
        <v>33</v>
      </c>
      <c r="C24" s="64" t="s">
        <v>110</v>
      </c>
      <c r="D24" s="64"/>
      <c r="E24" s="64"/>
      <c r="F24" s="41">
        <v>350</v>
      </c>
    </row>
    <row r="25" spans="2:6" ht="15.75">
      <c r="B25" s="39" t="s">
        <v>34</v>
      </c>
      <c r="C25" s="64" t="s">
        <v>113</v>
      </c>
      <c r="D25" s="64"/>
      <c r="E25" s="64"/>
      <c r="F25" s="41">
        <v>175</v>
      </c>
    </row>
    <row r="26" spans="2:6" ht="15.75">
      <c r="B26" s="39" t="s">
        <v>35</v>
      </c>
      <c r="C26" s="64" t="s">
        <v>103</v>
      </c>
      <c r="D26" s="64"/>
      <c r="E26" s="64"/>
      <c r="F26" s="41">
        <v>90</v>
      </c>
    </row>
    <row r="27" spans="2:6" ht="15.75">
      <c r="B27" s="39" t="s">
        <v>35</v>
      </c>
      <c r="C27" s="64" t="s">
        <v>112</v>
      </c>
      <c r="D27" s="64"/>
      <c r="E27" s="64"/>
      <c r="F27" s="41">
        <v>90</v>
      </c>
    </row>
    <row r="28" spans="2:6" ht="15.75">
      <c r="B28" s="39" t="s">
        <v>42</v>
      </c>
      <c r="C28" s="64" t="s">
        <v>101</v>
      </c>
      <c r="D28" s="64"/>
      <c r="E28" s="64"/>
      <c r="F28" s="41">
        <v>65</v>
      </c>
    </row>
    <row r="29" spans="2:6" ht="15.75">
      <c r="B29" s="39" t="s">
        <v>192</v>
      </c>
      <c r="C29" s="64" t="s">
        <v>109</v>
      </c>
      <c r="D29" s="64"/>
      <c r="E29" s="64"/>
      <c r="F29" s="41">
        <v>55</v>
      </c>
    </row>
    <row r="31" spans="2:6" ht="15.75">
      <c r="B31" s="39" t="s">
        <v>36</v>
      </c>
      <c r="F31" s="42">
        <f>SUM(F24:F29)</f>
        <v>825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38</v>
      </c>
      <c r="B33" s="39"/>
      <c r="C33" s="39"/>
      <c r="D33" s="39"/>
      <c r="E33" s="39"/>
      <c r="F33" s="41"/>
    </row>
    <row r="34" spans="1:6" ht="15.75">
      <c r="A34" s="39"/>
      <c r="B34" s="39" t="s">
        <v>33</v>
      </c>
      <c r="C34" s="64" t="s">
        <v>124</v>
      </c>
      <c r="D34" s="64"/>
      <c r="E34" s="64"/>
      <c r="F34" s="41">
        <v>400</v>
      </c>
    </row>
    <row r="35" spans="1:6" ht="15.75">
      <c r="A35" s="39"/>
      <c r="B35" s="39" t="s">
        <v>34</v>
      </c>
      <c r="C35" s="64" t="s">
        <v>135</v>
      </c>
      <c r="D35" s="64"/>
      <c r="E35" s="64"/>
      <c r="F35" s="41">
        <v>200</v>
      </c>
    </row>
    <row r="36" spans="1:6" ht="15.75">
      <c r="A36" s="39"/>
      <c r="B36" s="39" t="s">
        <v>35</v>
      </c>
      <c r="C36" s="64" t="s">
        <v>128</v>
      </c>
      <c r="D36" s="64"/>
      <c r="E36" s="64"/>
      <c r="F36" s="41">
        <v>130</v>
      </c>
    </row>
    <row r="37" spans="1:6" ht="15.75">
      <c r="A37" s="39"/>
      <c r="B37" s="39" t="s">
        <v>35</v>
      </c>
      <c r="C37" s="64" t="s">
        <v>119</v>
      </c>
      <c r="D37" s="64"/>
      <c r="E37" s="64"/>
      <c r="F37" s="41">
        <v>130</v>
      </c>
    </row>
    <row r="38" spans="1:6" ht="15.75">
      <c r="A38" s="39"/>
      <c r="B38" s="39" t="s">
        <v>42</v>
      </c>
      <c r="C38" s="64" t="s">
        <v>122</v>
      </c>
      <c r="D38" s="64"/>
      <c r="E38" s="64"/>
      <c r="F38" s="41">
        <v>85</v>
      </c>
    </row>
    <row r="39" spans="1:6" ht="15.75">
      <c r="A39" s="39"/>
      <c r="B39" s="39" t="s">
        <v>192</v>
      </c>
      <c r="C39" s="64" t="s">
        <v>143</v>
      </c>
      <c r="D39" s="64"/>
      <c r="E39" s="64"/>
      <c r="F39" s="41">
        <v>70</v>
      </c>
    </row>
    <row r="40" spans="1:6" ht="15.75">
      <c r="A40" s="39"/>
      <c r="B40" s="39" t="s">
        <v>193</v>
      </c>
      <c r="C40" s="64" t="s">
        <v>121</v>
      </c>
      <c r="D40" s="64"/>
      <c r="E40" s="64"/>
      <c r="F40" s="41">
        <v>60</v>
      </c>
    </row>
    <row r="41" spans="1:6" ht="15.75">
      <c r="A41" s="39"/>
      <c r="B41" s="39"/>
      <c r="C41" s="39"/>
      <c r="D41" s="39"/>
      <c r="E41" s="39"/>
      <c r="F41" s="39"/>
    </row>
    <row r="42" spans="1:6" ht="15.75">
      <c r="A42" s="39"/>
      <c r="B42" s="39" t="s">
        <v>36</v>
      </c>
      <c r="C42" s="39"/>
      <c r="D42" s="39"/>
      <c r="E42" s="39"/>
      <c r="F42" s="42">
        <f>SUM(F34:F41)</f>
        <v>1075</v>
      </c>
    </row>
    <row r="43" spans="1:6" ht="15.75">
      <c r="A43" s="39"/>
      <c r="B43" s="39"/>
      <c r="C43" s="39"/>
      <c r="D43" s="39"/>
      <c r="E43" s="39"/>
      <c r="F43" s="39"/>
    </row>
    <row r="44" spans="1:6" ht="15.75">
      <c r="A44" s="39"/>
      <c r="B44" s="39"/>
      <c r="C44" s="39"/>
      <c r="D44" s="39"/>
      <c r="E44" s="39"/>
      <c r="F44" s="39"/>
    </row>
    <row r="45" spans="1:6" ht="16.5">
      <c r="A45" s="38" t="s">
        <v>39</v>
      </c>
      <c r="B45" s="39"/>
      <c r="C45" s="39"/>
      <c r="D45" s="39"/>
      <c r="E45" s="39"/>
      <c r="F45" s="39"/>
    </row>
    <row r="46" spans="1:7" ht="15.75">
      <c r="A46" s="39"/>
      <c r="B46" s="64" t="s">
        <v>108</v>
      </c>
      <c r="C46" s="64"/>
      <c r="D46" s="64"/>
      <c r="E46" s="64" t="s">
        <v>114</v>
      </c>
      <c r="F46" s="66"/>
      <c r="G46" s="66"/>
    </row>
    <row r="47" spans="1:7" ht="15.75">
      <c r="A47" s="39"/>
      <c r="B47" s="64" t="s">
        <v>119</v>
      </c>
      <c r="C47" s="64"/>
      <c r="D47" s="64"/>
      <c r="E47" s="64" t="s">
        <v>100</v>
      </c>
      <c r="F47" s="66"/>
      <c r="G47" s="66"/>
    </row>
    <row r="48" spans="1:7" ht="15.75">
      <c r="A48" s="39"/>
      <c r="B48" s="64" t="s">
        <v>72</v>
      </c>
      <c r="C48" s="64"/>
      <c r="D48" s="64"/>
      <c r="E48" s="64" t="s">
        <v>85</v>
      </c>
      <c r="F48" s="66"/>
      <c r="G48" s="66"/>
    </row>
    <row r="49" spans="1:7" ht="15.75">
      <c r="A49" s="39"/>
      <c r="B49" s="64" t="s">
        <v>94</v>
      </c>
      <c r="C49" s="64"/>
      <c r="D49" s="64"/>
      <c r="E49" s="64" t="s">
        <v>122</v>
      </c>
      <c r="F49" s="66"/>
      <c r="G49" s="66"/>
    </row>
    <row r="50" spans="1:6" ht="15.75">
      <c r="A50" s="39"/>
      <c r="B50" s="39" t="s">
        <v>93</v>
      </c>
      <c r="C50" s="39"/>
      <c r="D50" s="39"/>
      <c r="E50" s="39" t="s">
        <v>75</v>
      </c>
      <c r="F50" s="39"/>
    </row>
    <row r="51" spans="1:6" ht="15.75">
      <c r="A51" s="39"/>
      <c r="B51" s="39" t="s">
        <v>147</v>
      </c>
      <c r="C51" s="39"/>
      <c r="D51" s="39"/>
      <c r="E51" s="39" t="s">
        <v>97</v>
      </c>
      <c r="F51" s="39"/>
    </row>
    <row r="52" spans="1:6" ht="15.75">
      <c r="A52" s="39"/>
      <c r="B52" s="39"/>
      <c r="C52" s="39"/>
      <c r="D52" s="39"/>
      <c r="E52" s="39"/>
      <c r="F52" s="39"/>
    </row>
    <row r="53" spans="1:6" ht="15.75">
      <c r="A53" s="39"/>
      <c r="B53" s="39"/>
      <c r="C53" s="39"/>
      <c r="D53" s="39"/>
      <c r="E53" s="39"/>
      <c r="F53" s="39"/>
    </row>
    <row r="54" spans="1:4" s="39" customFormat="1" ht="16.5">
      <c r="A54" s="38" t="s">
        <v>41</v>
      </c>
      <c r="D54" s="38"/>
    </row>
    <row r="55" spans="1:6" s="39" customFormat="1" ht="15.75">
      <c r="A55" s="64" t="s">
        <v>88</v>
      </c>
      <c r="B55" s="66"/>
      <c r="C55" s="44">
        <v>30</v>
      </c>
      <c r="D55" s="64" t="s">
        <v>75</v>
      </c>
      <c r="E55" s="65"/>
      <c r="F55" s="44">
        <v>30</v>
      </c>
    </row>
    <row r="56" spans="1:6" s="39" customFormat="1" ht="15.75">
      <c r="A56" s="64" t="s">
        <v>144</v>
      </c>
      <c r="B56" s="66"/>
      <c r="C56" s="44">
        <v>10</v>
      </c>
      <c r="D56" s="64" t="s">
        <v>71</v>
      </c>
      <c r="E56" s="64"/>
      <c r="F56" s="39">
        <v>100</v>
      </c>
    </row>
    <row r="57" spans="1:6" s="39" customFormat="1" ht="15.75">
      <c r="A57" s="64" t="s">
        <v>73</v>
      </c>
      <c r="B57" s="66"/>
      <c r="C57" s="44">
        <v>60</v>
      </c>
      <c r="D57" s="64" t="s">
        <v>154</v>
      </c>
      <c r="E57" s="64"/>
      <c r="F57" s="39">
        <v>10</v>
      </c>
    </row>
    <row r="58" spans="1:6" s="39" customFormat="1" ht="15.75">
      <c r="A58" s="64" t="s">
        <v>66</v>
      </c>
      <c r="B58" s="65"/>
      <c r="C58" s="44">
        <v>125</v>
      </c>
      <c r="D58" s="64" t="s">
        <v>81</v>
      </c>
      <c r="E58" s="64"/>
      <c r="F58" s="39">
        <v>90</v>
      </c>
    </row>
    <row r="59" spans="1:6" s="39" customFormat="1" ht="15.75">
      <c r="A59" s="64" t="s">
        <v>147</v>
      </c>
      <c r="B59" s="65"/>
      <c r="C59" s="44">
        <v>25</v>
      </c>
      <c r="D59" s="64" t="s">
        <v>65</v>
      </c>
      <c r="E59" s="64"/>
      <c r="F59" s="39">
        <v>75</v>
      </c>
    </row>
    <row r="60" spans="1:5" s="39" customFormat="1" ht="15.75">
      <c r="A60" s="64" t="s">
        <v>76</v>
      </c>
      <c r="B60" s="65"/>
      <c r="C60" s="44">
        <v>10</v>
      </c>
      <c r="D60" s="64"/>
      <c r="E60" s="64"/>
    </row>
    <row r="61" spans="1:6" s="39" customFormat="1" ht="15.75">
      <c r="A61" s="64"/>
      <c r="B61" s="65"/>
      <c r="C61" s="44"/>
      <c r="D61" s="64" t="s">
        <v>45</v>
      </c>
      <c r="E61" s="64"/>
      <c r="F61" s="39">
        <f>SUM(C55:C61)+SUM(F55:F60)</f>
        <v>565</v>
      </c>
    </row>
    <row r="62" s="39" customFormat="1" ht="15.75"/>
    <row r="63" spans="1:6" ht="18">
      <c r="A63" s="38" t="s">
        <v>40</v>
      </c>
      <c r="F63" s="43">
        <f>F42+F31+F21+F61</f>
        <v>4405</v>
      </c>
    </row>
  </sheetData>
  <sheetProtection/>
  <mergeCells count="51">
    <mergeCell ref="A58:B58"/>
    <mergeCell ref="E46:G46"/>
    <mergeCell ref="A59:B59"/>
    <mergeCell ref="A1:I1"/>
    <mergeCell ref="A3:I3"/>
    <mergeCell ref="A5:I5"/>
    <mergeCell ref="C8:E8"/>
    <mergeCell ref="C24:E24"/>
    <mergeCell ref="A55:B55"/>
    <mergeCell ref="A56:B56"/>
    <mergeCell ref="A4:I4"/>
    <mergeCell ref="D57:E57"/>
    <mergeCell ref="C11:E11"/>
    <mergeCell ref="C12:E12"/>
    <mergeCell ref="C36:E36"/>
    <mergeCell ref="C39:E39"/>
    <mergeCell ref="E47:G47"/>
    <mergeCell ref="E48:G48"/>
    <mergeCell ref="B46:D46"/>
    <mergeCell ref="B47:D47"/>
    <mergeCell ref="B48:D48"/>
    <mergeCell ref="C14:E14"/>
    <mergeCell ref="C35:E35"/>
    <mergeCell ref="C15:E15"/>
    <mergeCell ref="A57:B57"/>
    <mergeCell ref="D61:E61"/>
    <mergeCell ref="C9:E9"/>
    <mergeCell ref="C18:E18"/>
    <mergeCell ref="C19:E19"/>
    <mergeCell ref="C25:E25"/>
    <mergeCell ref="C10:E10"/>
    <mergeCell ref="C34:E34"/>
    <mergeCell ref="C40:E40"/>
    <mergeCell ref="C29:E29"/>
    <mergeCell ref="D58:E58"/>
    <mergeCell ref="C13:E13"/>
    <mergeCell ref="C26:E26"/>
    <mergeCell ref="D55:E55"/>
    <mergeCell ref="C16:E16"/>
    <mergeCell ref="C17:E17"/>
    <mergeCell ref="B49:D49"/>
    <mergeCell ref="A61:B61"/>
    <mergeCell ref="C27:E27"/>
    <mergeCell ref="C28:E28"/>
    <mergeCell ref="C37:E37"/>
    <mergeCell ref="C38:E38"/>
    <mergeCell ref="D60:E60"/>
    <mergeCell ref="E49:G49"/>
    <mergeCell ref="D56:E56"/>
    <mergeCell ref="A60:B60"/>
    <mergeCell ref="D59:E59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4" activeCellId="1" sqref="D6 G4"/>
    </sheetView>
  </sheetViews>
  <sheetFormatPr defaultColWidth="9.140625" defaultRowHeight="12.75"/>
  <sheetData>
    <row r="2" spans="1:4" ht="12.75">
      <c r="A2" s="34" t="s">
        <v>26</v>
      </c>
      <c r="B2" s="78" t="str">
        <f>'2nd Rd Boys'!B5</f>
        <v>Aiden Walter</v>
      </c>
      <c r="C2" s="78"/>
      <c r="D2" s="34">
        <v>182</v>
      </c>
    </row>
    <row r="3" spans="1:4" ht="12.75">
      <c r="A3" s="35"/>
      <c r="B3" s="35"/>
      <c r="C3" s="35"/>
      <c r="D3" s="30"/>
    </row>
    <row r="4" spans="1:7" ht="12.75">
      <c r="A4" s="79" t="s">
        <v>160</v>
      </c>
      <c r="B4" s="79"/>
      <c r="C4" s="79"/>
      <c r="D4" s="31"/>
      <c r="E4" s="82" t="s">
        <v>140</v>
      </c>
      <c r="F4" s="78"/>
      <c r="G4" s="29">
        <v>248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78" t="str">
        <f>'2nd Rd Boys'!B8</f>
        <v>Edward Burgos</v>
      </c>
      <c r="C6" s="78"/>
      <c r="D6" s="36">
        <v>244</v>
      </c>
      <c r="G6" s="31"/>
    </row>
    <row r="7" ht="12.75">
      <c r="G7" s="31"/>
    </row>
    <row r="8" spans="5:10" ht="12.75">
      <c r="E8" s="65" t="s">
        <v>159</v>
      </c>
      <c r="F8" s="66"/>
      <c r="G8" s="31"/>
      <c r="H8" s="80" t="s">
        <v>140</v>
      </c>
      <c r="I8" s="81"/>
      <c r="J8" s="81"/>
    </row>
    <row r="9" spans="1:7" ht="12.75">
      <c r="A9" s="63" t="s">
        <v>29</v>
      </c>
      <c r="B9" s="78" t="str">
        <f>'2nd Rd Boys'!B6</f>
        <v>Jacob Streich</v>
      </c>
      <c r="C9" s="78"/>
      <c r="D9" s="34">
        <v>186</v>
      </c>
      <c r="G9" s="31"/>
    </row>
    <row r="10" spans="1:9" ht="12.75">
      <c r="A10" s="35"/>
      <c r="B10" s="35"/>
      <c r="C10" s="35"/>
      <c r="D10" s="30"/>
      <c r="G10" s="31"/>
      <c r="I10" s="45" t="s">
        <v>58</v>
      </c>
    </row>
    <row r="11" spans="1:7" ht="12.75">
      <c r="A11" s="83" t="s">
        <v>161</v>
      </c>
      <c r="B11" s="79"/>
      <c r="C11" s="79"/>
      <c r="D11" s="31"/>
      <c r="E11" s="82" t="s">
        <v>90</v>
      </c>
      <c r="F11" s="78"/>
      <c r="G11" s="32">
        <v>190</v>
      </c>
    </row>
    <row r="12" spans="1:4" ht="12.75">
      <c r="A12" s="33"/>
      <c r="B12" s="33"/>
      <c r="C12" s="33"/>
      <c r="D12" s="31"/>
    </row>
    <row r="13" spans="1:4" ht="12.75">
      <c r="A13" s="63" t="s">
        <v>28</v>
      </c>
      <c r="B13" s="78" t="str">
        <f>'2nd Rd Boys'!B7</f>
        <v>Myles Casey</v>
      </c>
      <c r="C13" s="78"/>
      <c r="D13" s="36">
        <v>258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1" activeCellId="1" sqref="D13 G11"/>
    </sheetView>
  </sheetViews>
  <sheetFormatPr defaultColWidth="9.140625" defaultRowHeight="12.75"/>
  <sheetData>
    <row r="2" spans="1:4" ht="12.75">
      <c r="A2" s="34" t="s">
        <v>26</v>
      </c>
      <c r="B2" s="78" t="str">
        <f>'2nd Rd Girls'!B5</f>
        <v>Caitlin Mertins</v>
      </c>
      <c r="C2" s="78"/>
      <c r="D2" s="34">
        <v>171</v>
      </c>
    </row>
    <row r="3" spans="1:4" ht="12.75">
      <c r="A3" s="35"/>
      <c r="B3" s="35"/>
      <c r="C3" s="35"/>
      <c r="D3" s="30"/>
    </row>
    <row r="4" spans="1:7" ht="12.75">
      <c r="A4" s="79" t="s">
        <v>163</v>
      </c>
      <c r="B4" s="79"/>
      <c r="C4" s="79"/>
      <c r="D4" s="31"/>
      <c r="E4" s="82" t="s">
        <v>113</v>
      </c>
      <c r="F4" s="78"/>
      <c r="G4" s="29">
        <v>181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78" t="str">
        <f>'2nd Rd Girls'!B8</f>
        <v>Savanah Rodriguez</v>
      </c>
      <c r="C6" s="78"/>
      <c r="D6" s="36">
        <v>200</v>
      </c>
      <c r="G6" s="31"/>
    </row>
    <row r="7" ht="12.75">
      <c r="G7" s="31"/>
    </row>
    <row r="8" spans="5:10" ht="12.75">
      <c r="E8" s="65" t="s">
        <v>162</v>
      </c>
      <c r="F8" s="66"/>
      <c r="G8" s="31"/>
      <c r="H8" s="80" t="s">
        <v>110</v>
      </c>
      <c r="I8" s="84"/>
      <c r="J8" s="84"/>
    </row>
    <row r="9" spans="1:7" ht="12.75">
      <c r="A9" s="63" t="s">
        <v>29</v>
      </c>
      <c r="B9" s="78" t="str">
        <f>'2nd Rd Girls'!B6</f>
        <v>Emma Schwartz</v>
      </c>
      <c r="C9" s="78"/>
      <c r="D9" s="34">
        <v>162</v>
      </c>
      <c r="G9" s="31"/>
    </row>
    <row r="10" spans="1:9" ht="12.75">
      <c r="A10" s="35"/>
      <c r="B10" s="35"/>
      <c r="C10" s="35"/>
      <c r="D10" s="30"/>
      <c r="G10" s="31"/>
      <c r="I10" s="45" t="s">
        <v>58</v>
      </c>
    </row>
    <row r="11" spans="1:7" ht="12.75">
      <c r="A11" s="83" t="s">
        <v>164</v>
      </c>
      <c r="B11" s="79"/>
      <c r="C11" s="79"/>
      <c r="D11" s="31"/>
      <c r="E11" s="82" t="s">
        <v>110</v>
      </c>
      <c r="F11" s="78"/>
      <c r="G11" s="32">
        <v>204</v>
      </c>
    </row>
    <row r="12" spans="1:4" ht="12.75">
      <c r="A12" s="33"/>
      <c r="B12" s="33"/>
      <c r="C12" s="33"/>
      <c r="D12" s="31"/>
    </row>
    <row r="13" spans="1:4" ht="12.75">
      <c r="A13" s="63" t="s">
        <v>28</v>
      </c>
      <c r="B13" s="78" t="str">
        <f>'2nd Rd Girls'!B7</f>
        <v>Paige Plautz</v>
      </c>
      <c r="C13" s="78"/>
      <c r="D13" s="36">
        <v>189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D28" activeCellId="1" sqref="D21 D28"/>
    </sheetView>
  </sheetViews>
  <sheetFormatPr defaultColWidth="9.140625" defaultRowHeight="12.75"/>
  <sheetData>
    <row r="2" spans="1:4" ht="12.75">
      <c r="A2" s="34" t="s">
        <v>26</v>
      </c>
      <c r="B2" s="78" t="str">
        <f>'2nd Rd Hdcp'!B4</f>
        <v>Kody Kreier</v>
      </c>
      <c r="C2" s="78"/>
      <c r="D2" s="34">
        <f>G18</f>
        <v>239</v>
      </c>
    </row>
    <row r="3" spans="1:4" ht="12.75">
      <c r="A3" s="35"/>
      <c r="B3" s="35"/>
      <c r="C3" s="35"/>
      <c r="D3" s="30"/>
    </row>
    <row r="4" spans="1:7" ht="12.75">
      <c r="A4" s="79" t="s">
        <v>165</v>
      </c>
      <c r="B4" s="79"/>
      <c r="C4" s="79"/>
      <c r="D4" s="31"/>
      <c r="E4" s="87" t="s">
        <v>124</v>
      </c>
      <c r="F4" s="78"/>
      <c r="G4" s="29">
        <f>G27</f>
        <v>265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78" t="str">
        <f>'2nd Rd Hdcp'!B7</f>
        <v>Kasey Hughes</v>
      </c>
      <c r="C6" s="78"/>
      <c r="D6" s="36">
        <f>G19</f>
        <v>186</v>
      </c>
      <c r="G6" s="31"/>
    </row>
    <row r="7" ht="12.75">
      <c r="G7" s="31"/>
    </row>
    <row r="8" spans="5:10" ht="12.75">
      <c r="E8" s="65" t="s">
        <v>164</v>
      </c>
      <c r="F8" s="66"/>
      <c r="G8" s="31"/>
      <c r="H8" s="80" t="s">
        <v>124</v>
      </c>
      <c r="I8" s="84"/>
      <c r="J8" s="84"/>
    </row>
    <row r="9" spans="1:11" ht="12.75">
      <c r="A9" s="63" t="s">
        <v>29</v>
      </c>
      <c r="B9" s="78" t="str">
        <f>'2nd Rd Hdcp'!B5</f>
        <v>Dayden Koback</v>
      </c>
      <c r="C9" s="78"/>
      <c r="D9" s="34">
        <f>G21</f>
        <v>211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5" t="s">
        <v>58</v>
      </c>
      <c r="J10" s="33"/>
      <c r="K10" s="33"/>
    </row>
    <row r="11" spans="1:11" ht="12.75">
      <c r="A11" s="79" t="s">
        <v>166</v>
      </c>
      <c r="B11" s="79"/>
      <c r="C11" s="79"/>
      <c r="D11" s="31"/>
      <c r="E11" s="87" t="s">
        <v>135</v>
      </c>
      <c r="F11" s="78"/>
      <c r="G11" s="32">
        <f>G28</f>
        <v>183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3" t="s">
        <v>28</v>
      </c>
      <c r="B13" s="78" t="str">
        <f>'2nd Rd Hdcp'!B6</f>
        <v>Levi Gabrielse</v>
      </c>
      <c r="C13" s="78"/>
      <c r="D13" s="36">
        <f>G22</f>
        <v>199</v>
      </c>
      <c r="J13" s="33"/>
      <c r="K13" s="33"/>
    </row>
    <row r="14" spans="10:11" ht="12.75">
      <c r="J14" s="33"/>
      <c r="K14" s="33"/>
    </row>
    <row r="16" spans="1:10" ht="12.75">
      <c r="A16" s="85" t="s">
        <v>59</v>
      </c>
      <c r="B16" s="66"/>
      <c r="C16" s="66"/>
      <c r="D16" s="66"/>
      <c r="E16" s="66"/>
      <c r="F16" s="66"/>
      <c r="I16" s="85"/>
      <c r="J16" s="85"/>
    </row>
    <row r="18" spans="1:10" ht="12.75">
      <c r="A18" t="s">
        <v>26</v>
      </c>
      <c r="B18" s="66" t="str">
        <f>B2</f>
        <v>Kody Kreier</v>
      </c>
      <c r="C18" s="66"/>
      <c r="D18">
        <v>188</v>
      </c>
      <c r="E18">
        <v>51</v>
      </c>
      <c r="G18">
        <f>SUM(D18:F18)</f>
        <v>239</v>
      </c>
      <c r="I18" s="66"/>
      <c r="J18" s="66"/>
    </row>
    <row r="19" spans="1:10" ht="12.75">
      <c r="A19" s="62" t="s">
        <v>27</v>
      </c>
      <c r="B19" s="66" t="str">
        <f>B6</f>
        <v>Kasey Hughes</v>
      </c>
      <c r="C19" s="66"/>
      <c r="D19">
        <v>141</v>
      </c>
      <c r="E19">
        <v>45</v>
      </c>
      <c r="G19">
        <f aca="true" t="shared" si="0" ref="G19:G28">SUM(D19:F19)</f>
        <v>186</v>
      </c>
      <c r="I19" s="66"/>
      <c r="J19" s="66"/>
    </row>
    <row r="21" spans="1:10" ht="12.75">
      <c r="A21" s="62" t="s">
        <v>29</v>
      </c>
      <c r="B21" s="66" t="str">
        <f>B9</f>
        <v>Dayden Koback</v>
      </c>
      <c r="C21" s="66"/>
      <c r="D21">
        <v>170</v>
      </c>
      <c r="E21">
        <v>41</v>
      </c>
      <c r="G21">
        <f t="shared" si="0"/>
        <v>211</v>
      </c>
      <c r="I21" s="66"/>
      <c r="J21" s="66"/>
    </row>
    <row r="22" spans="1:10" ht="12.75">
      <c r="A22" s="62" t="s">
        <v>28</v>
      </c>
      <c r="B22" s="66" t="str">
        <f>B13</f>
        <v>Levi Gabrielse</v>
      </c>
      <c r="C22" s="66"/>
      <c r="D22">
        <v>171</v>
      </c>
      <c r="E22">
        <v>28</v>
      </c>
      <c r="G22">
        <f t="shared" si="0"/>
        <v>199</v>
      </c>
      <c r="I22" s="66"/>
      <c r="J22" s="66"/>
    </row>
    <row r="24" spans="2:10" ht="12.75">
      <c r="B24" s="66"/>
      <c r="C24" s="66"/>
      <c r="I24" s="86"/>
      <c r="J24" s="86"/>
    </row>
    <row r="25" spans="1:10" ht="12.75">
      <c r="A25" s="85" t="s">
        <v>30</v>
      </c>
      <c r="B25" s="66"/>
      <c r="C25" s="66"/>
      <c r="D25" s="66"/>
      <c r="E25" s="66"/>
      <c r="F25" s="66"/>
      <c r="I25" s="66"/>
      <c r="J25" s="66"/>
    </row>
    <row r="26" spans="9:10" ht="12.75">
      <c r="I26" s="66"/>
      <c r="J26" s="66"/>
    </row>
    <row r="27" spans="2:10" ht="12.75">
      <c r="B27" s="66" t="str">
        <f>E4</f>
        <v>Kody Kreier</v>
      </c>
      <c r="C27" s="66"/>
      <c r="D27">
        <v>214</v>
      </c>
      <c r="E27">
        <v>51</v>
      </c>
      <c r="G27">
        <f t="shared" si="0"/>
        <v>265</v>
      </c>
      <c r="I27" s="66"/>
      <c r="J27" s="66"/>
    </row>
    <row r="28" spans="2:10" ht="12.75">
      <c r="B28" s="66" t="str">
        <f>E11</f>
        <v>Dayden Koback</v>
      </c>
      <c r="C28" s="66"/>
      <c r="D28">
        <v>142</v>
      </c>
      <c r="E28">
        <v>41</v>
      </c>
      <c r="G28">
        <f t="shared" si="0"/>
        <v>183</v>
      </c>
      <c r="I28" s="66"/>
      <c r="J28" s="66"/>
    </row>
    <row r="32" spans="9:10" ht="12.75">
      <c r="I32" s="66"/>
      <c r="J32" s="66"/>
    </row>
    <row r="33" spans="9:10" ht="12.75">
      <c r="I33" s="66"/>
      <c r="J33" s="66"/>
    </row>
    <row r="35" spans="9:10" ht="12.75">
      <c r="I35" s="66"/>
      <c r="J35" s="66"/>
    </row>
    <row r="36" spans="9:10" ht="12.75">
      <c r="I36" s="66"/>
      <c r="J36" s="66"/>
    </row>
    <row r="40" spans="9:10" ht="12.75">
      <c r="I40" s="66"/>
      <c r="J40" s="66"/>
    </row>
    <row r="41" spans="9:10" ht="12.75">
      <c r="I41" s="66"/>
      <c r="J41" s="66"/>
    </row>
  </sheetData>
  <sheetProtection/>
  <mergeCells count="35">
    <mergeCell ref="H8:J8"/>
    <mergeCell ref="B2:C2"/>
    <mergeCell ref="B6:C6"/>
    <mergeCell ref="E4:F4"/>
    <mergeCell ref="B9:C9"/>
    <mergeCell ref="A11:C11"/>
    <mergeCell ref="E11:F11"/>
    <mergeCell ref="E8:F8"/>
    <mergeCell ref="B13:C13"/>
    <mergeCell ref="A4:C4"/>
    <mergeCell ref="B18:C18"/>
    <mergeCell ref="B19:C19"/>
    <mergeCell ref="B24:C24"/>
    <mergeCell ref="A25:F25"/>
    <mergeCell ref="A16:F16"/>
    <mergeCell ref="B27:C27"/>
    <mergeCell ref="B28:C28"/>
    <mergeCell ref="B21:C21"/>
    <mergeCell ref="B22:C22"/>
    <mergeCell ref="I25:J25"/>
    <mergeCell ref="I19:J19"/>
    <mergeCell ref="I16:J16"/>
    <mergeCell ref="I18:J18"/>
    <mergeCell ref="I28:J28"/>
    <mergeCell ref="I27:J27"/>
    <mergeCell ref="I21:J21"/>
    <mergeCell ref="I22:J22"/>
    <mergeCell ref="I26:J26"/>
    <mergeCell ref="I24:J24"/>
    <mergeCell ref="I40:J40"/>
    <mergeCell ref="I41:J41"/>
    <mergeCell ref="I35:J35"/>
    <mergeCell ref="I36:J36"/>
    <mergeCell ref="I32:J32"/>
    <mergeCell ref="I33:J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Zeros="0" zoomScalePageLayoutView="0" workbookViewId="0" topLeftCell="A26">
      <selection activeCell="B16" sqref="B16:B5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1" t="s">
        <v>11</v>
      </c>
      <c r="B1" s="66"/>
      <c r="D1" s="72"/>
      <c r="E1" s="66"/>
      <c r="F1" s="66"/>
      <c r="G1" s="66"/>
      <c r="H1" s="66"/>
      <c r="I1" s="66"/>
      <c r="J1" s="73"/>
      <c r="K1" s="73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9">
        <v>1</v>
      </c>
      <c r="B4" s="7" t="s">
        <v>148</v>
      </c>
      <c r="C4" s="8">
        <v>26</v>
      </c>
      <c r="D4" s="9">
        <v>258</v>
      </c>
      <c r="E4" s="9">
        <v>256</v>
      </c>
      <c r="F4" s="9">
        <v>226</v>
      </c>
      <c r="G4" s="9">
        <v>214</v>
      </c>
      <c r="H4" s="9">
        <v>222</v>
      </c>
      <c r="I4" s="9">
        <v>258</v>
      </c>
      <c r="J4" s="10">
        <f aca="true" t="shared" si="0" ref="J4:J50">SUM(D4:I4)</f>
        <v>1434</v>
      </c>
      <c r="K4" s="11">
        <f>AVERAGE(D4:I4)</f>
        <v>239</v>
      </c>
      <c r="L4" s="48">
        <f>MAX(D4:I4)</f>
        <v>258</v>
      </c>
      <c r="M4" s="46"/>
    </row>
    <row r="5" spans="1:12" ht="15">
      <c r="A5" s="9">
        <v>2</v>
      </c>
      <c r="B5" s="7" t="s">
        <v>90</v>
      </c>
      <c r="C5" s="8">
        <v>44</v>
      </c>
      <c r="D5" s="9">
        <v>168</v>
      </c>
      <c r="E5" s="9">
        <v>201</v>
      </c>
      <c r="F5" s="9">
        <v>238</v>
      </c>
      <c r="G5" s="9">
        <v>280</v>
      </c>
      <c r="H5" s="9">
        <v>246</v>
      </c>
      <c r="I5" s="9">
        <v>278</v>
      </c>
      <c r="J5" s="10">
        <f t="shared" si="0"/>
        <v>1411</v>
      </c>
      <c r="K5" s="11">
        <f aca="true" t="shared" si="1" ref="K5:K23">AVERAGE(D5:I5)</f>
        <v>235.16666666666666</v>
      </c>
      <c r="L5" s="48">
        <f aca="true" t="shared" si="2" ref="L5:L49">MAX(D5:I5)</f>
        <v>280</v>
      </c>
    </row>
    <row r="6" spans="1:12" ht="15">
      <c r="A6" s="9">
        <v>3</v>
      </c>
      <c r="B6" s="7" t="s">
        <v>140</v>
      </c>
      <c r="C6" s="8">
        <v>22</v>
      </c>
      <c r="D6" s="9">
        <v>252</v>
      </c>
      <c r="E6" s="9">
        <v>197</v>
      </c>
      <c r="F6" s="9">
        <v>177</v>
      </c>
      <c r="G6" s="9">
        <v>243</v>
      </c>
      <c r="H6" s="9">
        <v>248</v>
      </c>
      <c r="I6" s="9">
        <v>244</v>
      </c>
      <c r="J6" s="10">
        <f t="shared" si="0"/>
        <v>1361</v>
      </c>
      <c r="K6" s="11">
        <f t="shared" si="1"/>
        <v>226.83333333333334</v>
      </c>
      <c r="L6" s="48">
        <f t="shared" si="2"/>
        <v>252</v>
      </c>
    </row>
    <row r="7" spans="1:12" ht="15">
      <c r="A7" s="9">
        <v>4</v>
      </c>
      <c r="B7" s="7" t="s">
        <v>146</v>
      </c>
      <c r="C7" s="8">
        <v>41</v>
      </c>
      <c r="D7" s="9">
        <v>250</v>
      </c>
      <c r="E7" s="9">
        <v>196</v>
      </c>
      <c r="F7" s="9">
        <v>277</v>
      </c>
      <c r="G7" s="9">
        <v>210</v>
      </c>
      <c r="H7" s="9">
        <v>240</v>
      </c>
      <c r="I7" s="9">
        <v>170</v>
      </c>
      <c r="J7" s="10">
        <f t="shared" si="0"/>
        <v>1343</v>
      </c>
      <c r="K7" s="11">
        <f t="shared" si="1"/>
        <v>223.83333333333334</v>
      </c>
      <c r="L7" s="48">
        <f t="shared" si="2"/>
        <v>277</v>
      </c>
    </row>
    <row r="8" spans="1:12" ht="15">
      <c r="A8" s="9">
        <v>5</v>
      </c>
      <c r="B8" s="7" t="s">
        <v>74</v>
      </c>
      <c r="C8" s="8">
        <v>25</v>
      </c>
      <c r="D8" s="9">
        <v>182</v>
      </c>
      <c r="E8" s="9">
        <v>191</v>
      </c>
      <c r="F8" s="9">
        <v>170</v>
      </c>
      <c r="G8" s="9">
        <v>277</v>
      </c>
      <c r="H8" s="9">
        <v>267</v>
      </c>
      <c r="I8" s="9">
        <v>254</v>
      </c>
      <c r="J8" s="10">
        <f t="shared" si="0"/>
        <v>1341</v>
      </c>
      <c r="K8" s="11">
        <f t="shared" si="1"/>
        <v>223.5</v>
      </c>
      <c r="L8" s="48">
        <f t="shared" si="2"/>
        <v>277</v>
      </c>
    </row>
    <row r="9" spans="1:12" ht="15">
      <c r="A9" s="9">
        <v>6</v>
      </c>
      <c r="B9" s="7" t="s">
        <v>87</v>
      </c>
      <c r="C9" s="8">
        <v>39</v>
      </c>
      <c r="D9" s="9">
        <v>258</v>
      </c>
      <c r="E9" s="9">
        <v>197</v>
      </c>
      <c r="F9" s="9">
        <v>236</v>
      </c>
      <c r="G9" s="9">
        <v>195</v>
      </c>
      <c r="H9" s="9">
        <v>211</v>
      </c>
      <c r="I9" s="9">
        <v>237</v>
      </c>
      <c r="J9" s="10">
        <f t="shared" si="0"/>
        <v>1334</v>
      </c>
      <c r="K9" s="11">
        <f t="shared" si="1"/>
        <v>222.33333333333334</v>
      </c>
      <c r="L9" s="48">
        <f t="shared" si="2"/>
        <v>258</v>
      </c>
    </row>
    <row r="10" spans="1:12" ht="15">
      <c r="A10" s="9">
        <v>7</v>
      </c>
      <c r="B10" s="7" t="s">
        <v>72</v>
      </c>
      <c r="C10" s="8">
        <v>24</v>
      </c>
      <c r="D10" s="9">
        <v>206</v>
      </c>
      <c r="E10" s="9">
        <v>215</v>
      </c>
      <c r="F10" s="9">
        <v>274</v>
      </c>
      <c r="G10" s="9">
        <v>237</v>
      </c>
      <c r="H10" s="9">
        <v>235</v>
      </c>
      <c r="I10" s="9">
        <v>157</v>
      </c>
      <c r="J10" s="10">
        <f t="shared" si="0"/>
        <v>1324</v>
      </c>
      <c r="K10" s="11">
        <f t="shared" si="1"/>
        <v>220.66666666666666</v>
      </c>
      <c r="L10" s="48">
        <f t="shared" si="2"/>
        <v>274</v>
      </c>
    </row>
    <row r="11" spans="1:12" ht="15">
      <c r="A11" s="9">
        <v>8</v>
      </c>
      <c r="B11" s="7" t="s">
        <v>63</v>
      </c>
      <c r="C11" s="8">
        <v>11</v>
      </c>
      <c r="D11" s="9">
        <v>213</v>
      </c>
      <c r="E11" s="9">
        <v>190</v>
      </c>
      <c r="F11" s="9">
        <v>224</v>
      </c>
      <c r="G11" s="9">
        <v>258</v>
      </c>
      <c r="H11" s="9">
        <v>213</v>
      </c>
      <c r="I11" s="9">
        <v>221</v>
      </c>
      <c r="J11" s="10">
        <f t="shared" si="0"/>
        <v>1319</v>
      </c>
      <c r="K11" s="11">
        <f t="shared" si="1"/>
        <v>219.83333333333334</v>
      </c>
      <c r="L11" s="48">
        <f t="shared" si="2"/>
        <v>258</v>
      </c>
    </row>
    <row r="12" spans="1:12" ht="15">
      <c r="A12" s="9">
        <v>9</v>
      </c>
      <c r="B12" s="7" t="s">
        <v>88</v>
      </c>
      <c r="C12" s="8">
        <v>40</v>
      </c>
      <c r="D12" s="9">
        <v>276</v>
      </c>
      <c r="E12" s="9">
        <v>223</v>
      </c>
      <c r="F12" s="9">
        <v>213</v>
      </c>
      <c r="G12" s="9">
        <v>195</v>
      </c>
      <c r="H12" s="9">
        <v>192</v>
      </c>
      <c r="I12" s="9">
        <v>217</v>
      </c>
      <c r="J12" s="10">
        <f t="shared" si="0"/>
        <v>1316</v>
      </c>
      <c r="K12" s="11">
        <f t="shared" si="1"/>
        <v>219.33333333333334</v>
      </c>
      <c r="L12" s="48">
        <f t="shared" si="2"/>
        <v>276</v>
      </c>
    </row>
    <row r="13" spans="1:12" ht="15">
      <c r="A13" s="9">
        <v>10</v>
      </c>
      <c r="B13" s="7" t="s">
        <v>66</v>
      </c>
      <c r="C13" s="8">
        <v>18</v>
      </c>
      <c r="D13" s="9">
        <v>160</v>
      </c>
      <c r="E13" s="9">
        <v>225</v>
      </c>
      <c r="F13" s="9">
        <v>246</v>
      </c>
      <c r="G13" s="9">
        <v>252</v>
      </c>
      <c r="H13" s="9">
        <v>200</v>
      </c>
      <c r="I13" s="9">
        <v>226</v>
      </c>
      <c r="J13" s="10">
        <f t="shared" si="0"/>
        <v>1309</v>
      </c>
      <c r="K13" s="11">
        <f t="shared" si="1"/>
        <v>218.16666666666666</v>
      </c>
      <c r="L13" s="48">
        <f t="shared" si="2"/>
        <v>252</v>
      </c>
    </row>
    <row r="14" spans="1:12" ht="15">
      <c r="A14" s="9">
        <v>11</v>
      </c>
      <c r="B14" s="7" t="s">
        <v>71</v>
      </c>
      <c r="C14" s="8">
        <v>24</v>
      </c>
      <c r="D14" s="9">
        <v>226</v>
      </c>
      <c r="E14" s="9">
        <v>206</v>
      </c>
      <c r="F14" s="9">
        <v>234</v>
      </c>
      <c r="G14" s="9">
        <v>203</v>
      </c>
      <c r="H14" s="9">
        <v>211</v>
      </c>
      <c r="I14" s="9">
        <v>216</v>
      </c>
      <c r="J14" s="10">
        <f t="shared" si="0"/>
        <v>1296</v>
      </c>
      <c r="K14" s="11">
        <f t="shared" si="1"/>
        <v>216</v>
      </c>
      <c r="L14" s="48">
        <f t="shared" si="2"/>
        <v>234</v>
      </c>
    </row>
    <row r="15" spans="1:12" ht="15">
      <c r="A15" s="9">
        <v>12</v>
      </c>
      <c r="B15" s="7" t="s">
        <v>69</v>
      </c>
      <c r="C15" s="8">
        <v>21</v>
      </c>
      <c r="D15" s="9">
        <v>193</v>
      </c>
      <c r="E15" s="9">
        <v>234</v>
      </c>
      <c r="F15" s="9">
        <v>225</v>
      </c>
      <c r="G15" s="9">
        <v>254</v>
      </c>
      <c r="H15" s="9">
        <v>183</v>
      </c>
      <c r="I15" s="9">
        <v>204</v>
      </c>
      <c r="J15" s="10">
        <f t="shared" si="0"/>
        <v>1293</v>
      </c>
      <c r="K15" s="11">
        <f t="shared" si="1"/>
        <v>215.5</v>
      </c>
      <c r="L15" s="48">
        <f t="shared" si="2"/>
        <v>254</v>
      </c>
    </row>
    <row r="16" spans="1:13" ht="15">
      <c r="A16" s="9">
        <v>13</v>
      </c>
      <c r="B16" s="7" t="s">
        <v>91</v>
      </c>
      <c r="C16" s="8">
        <v>45</v>
      </c>
      <c r="D16" s="9">
        <v>185</v>
      </c>
      <c r="E16" s="9">
        <v>235</v>
      </c>
      <c r="F16" s="9">
        <v>240</v>
      </c>
      <c r="G16" s="9">
        <v>231</v>
      </c>
      <c r="H16" s="9">
        <v>188</v>
      </c>
      <c r="I16" s="9">
        <v>213</v>
      </c>
      <c r="J16" s="10">
        <f t="shared" si="0"/>
        <v>1292</v>
      </c>
      <c r="K16" s="11">
        <f t="shared" si="1"/>
        <v>215.33333333333334</v>
      </c>
      <c r="L16" s="48">
        <f t="shared" si="2"/>
        <v>240</v>
      </c>
      <c r="M16" s="46"/>
    </row>
    <row r="17" spans="1:12" ht="15">
      <c r="A17" s="9">
        <v>14</v>
      </c>
      <c r="B17" s="7" t="s">
        <v>75</v>
      </c>
      <c r="C17" s="8">
        <v>26</v>
      </c>
      <c r="D17" s="9">
        <v>222</v>
      </c>
      <c r="E17" s="9">
        <v>170</v>
      </c>
      <c r="F17" s="9">
        <v>206</v>
      </c>
      <c r="G17" s="9">
        <v>221</v>
      </c>
      <c r="H17" s="9">
        <v>223</v>
      </c>
      <c r="I17" s="9">
        <v>243</v>
      </c>
      <c r="J17" s="10">
        <f t="shared" si="0"/>
        <v>1285</v>
      </c>
      <c r="K17" s="11">
        <f t="shared" si="1"/>
        <v>214.16666666666666</v>
      </c>
      <c r="L17" s="48">
        <f t="shared" si="2"/>
        <v>243</v>
      </c>
    </row>
    <row r="18" spans="1:12" ht="15">
      <c r="A18" s="9">
        <v>15</v>
      </c>
      <c r="B18" s="7" t="s">
        <v>81</v>
      </c>
      <c r="C18" s="8">
        <v>32</v>
      </c>
      <c r="D18" s="9">
        <v>232</v>
      </c>
      <c r="E18" s="9">
        <v>211</v>
      </c>
      <c r="F18" s="9">
        <v>199</v>
      </c>
      <c r="G18" s="9">
        <v>219</v>
      </c>
      <c r="H18" s="9">
        <v>231</v>
      </c>
      <c r="I18" s="9">
        <v>190</v>
      </c>
      <c r="J18" s="10">
        <f t="shared" si="0"/>
        <v>1282</v>
      </c>
      <c r="K18" s="11">
        <f t="shared" si="1"/>
        <v>213.66666666666666</v>
      </c>
      <c r="L18" s="48">
        <f t="shared" si="2"/>
        <v>232</v>
      </c>
    </row>
    <row r="19" spans="1:12" ht="15">
      <c r="A19" s="9">
        <v>16</v>
      </c>
      <c r="B19" s="7" t="s">
        <v>147</v>
      </c>
      <c r="C19" s="8">
        <v>18</v>
      </c>
      <c r="D19" s="9">
        <v>155</v>
      </c>
      <c r="E19" s="9">
        <v>236</v>
      </c>
      <c r="F19" s="9">
        <v>210</v>
      </c>
      <c r="G19" s="9">
        <v>246</v>
      </c>
      <c r="H19" s="9">
        <v>223</v>
      </c>
      <c r="I19" s="9">
        <v>198</v>
      </c>
      <c r="J19" s="10">
        <f t="shared" si="0"/>
        <v>1268</v>
      </c>
      <c r="K19" s="11">
        <f t="shared" si="1"/>
        <v>211.33333333333334</v>
      </c>
      <c r="L19" s="48">
        <f t="shared" si="2"/>
        <v>246</v>
      </c>
    </row>
    <row r="20" spans="1:12" ht="15">
      <c r="A20" s="9">
        <v>17</v>
      </c>
      <c r="B20" s="7" t="s">
        <v>77</v>
      </c>
      <c r="C20" s="8">
        <v>27</v>
      </c>
      <c r="D20" s="9">
        <v>236</v>
      </c>
      <c r="E20" s="9">
        <v>195</v>
      </c>
      <c r="F20" s="9">
        <v>243</v>
      </c>
      <c r="G20" s="9">
        <v>171</v>
      </c>
      <c r="H20" s="9">
        <v>188</v>
      </c>
      <c r="I20" s="9">
        <v>235</v>
      </c>
      <c r="J20" s="10">
        <f t="shared" si="0"/>
        <v>1268</v>
      </c>
      <c r="K20" s="11">
        <f t="shared" si="1"/>
        <v>211.33333333333334</v>
      </c>
      <c r="L20" s="48">
        <f t="shared" si="2"/>
        <v>243</v>
      </c>
    </row>
    <row r="21" spans="1:12" ht="15">
      <c r="A21" s="9">
        <v>18</v>
      </c>
      <c r="B21" s="7" t="s">
        <v>73</v>
      </c>
      <c r="C21" s="8">
        <v>25</v>
      </c>
      <c r="D21" s="9">
        <v>237</v>
      </c>
      <c r="E21" s="9">
        <v>255</v>
      </c>
      <c r="F21" s="9">
        <v>142</v>
      </c>
      <c r="G21" s="9">
        <v>258</v>
      </c>
      <c r="H21" s="9">
        <v>192</v>
      </c>
      <c r="I21" s="9">
        <v>178</v>
      </c>
      <c r="J21" s="10">
        <f t="shared" si="0"/>
        <v>1262</v>
      </c>
      <c r="K21" s="11">
        <f t="shared" si="1"/>
        <v>210.33333333333334</v>
      </c>
      <c r="L21" s="48">
        <f t="shared" si="2"/>
        <v>258</v>
      </c>
    </row>
    <row r="22" spans="1:12" ht="15">
      <c r="A22" s="9">
        <v>19</v>
      </c>
      <c r="B22" s="7" t="s">
        <v>139</v>
      </c>
      <c r="C22" s="8">
        <v>23</v>
      </c>
      <c r="D22" s="9">
        <v>224</v>
      </c>
      <c r="E22" s="9">
        <v>216</v>
      </c>
      <c r="F22" s="9">
        <v>190</v>
      </c>
      <c r="G22" s="9">
        <v>181</v>
      </c>
      <c r="H22" s="9">
        <v>208</v>
      </c>
      <c r="I22" s="9">
        <v>237</v>
      </c>
      <c r="J22" s="10">
        <f t="shared" si="0"/>
        <v>1256</v>
      </c>
      <c r="K22" s="11">
        <f t="shared" si="1"/>
        <v>209.33333333333334</v>
      </c>
      <c r="L22" s="48">
        <f t="shared" si="2"/>
        <v>237</v>
      </c>
    </row>
    <row r="23" spans="1:12" ht="15">
      <c r="A23" s="9">
        <v>20</v>
      </c>
      <c r="B23" s="7" t="s">
        <v>89</v>
      </c>
      <c r="C23" s="8">
        <v>43</v>
      </c>
      <c r="D23" s="9">
        <v>187</v>
      </c>
      <c r="E23" s="9">
        <v>191</v>
      </c>
      <c r="F23" s="9">
        <v>193</v>
      </c>
      <c r="G23" s="9">
        <v>200</v>
      </c>
      <c r="H23" s="9">
        <v>234</v>
      </c>
      <c r="I23" s="9">
        <v>237</v>
      </c>
      <c r="J23" s="10">
        <f t="shared" si="0"/>
        <v>1242</v>
      </c>
      <c r="K23" s="11">
        <f t="shared" si="1"/>
        <v>207</v>
      </c>
      <c r="L23" s="48">
        <f t="shared" si="2"/>
        <v>237</v>
      </c>
    </row>
    <row r="24" spans="1:12" ht="15">
      <c r="A24" s="9">
        <v>21</v>
      </c>
      <c r="B24" s="7" t="s">
        <v>116</v>
      </c>
      <c r="C24" s="8">
        <v>20</v>
      </c>
      <c r="D24" s="9">
        <v>193</v>
      </c>
      <c r="E24" s="9">
        <v>170</v>
      </c>
      <c r="F24" s="9">
        <v>222</v>
      </c>
      <c r="G24" s="9">
        <v>179</v>
      </c>
      <c r="H24" s="9">
        <v>257</v>
      </c>
      <c r="I24" s="9">
        <v>215</v>
      </c>
      <c r="J24" s="10">
        <f t="shared" si="0"/>
        <v>1236</v>
      </c>
      <c r="K24" s="11">
        <f>AVERAGE(D24:I24)</f>
        <v>206</v>
      </c>
      <c r="L24" s="48">
        <f t="shared" si="2"/>
        <v>257</v>
      </c>
    </row>
    <row r="25" spans="1:12" ht="15">
      <c r="A25" s="9">
        <v>22</v>
      </c>
      <c r="B25" s="7" t="s">
        <v>93</v>
      </c>
      <c r="C25" s="8">
        <v>46</v>
      </c>
      <c r="D25" s="9">
        <v>165</v>
      </c>
      <c r="E25" s="9">
        <v>222</v>
      </c>
      <c r="F25" s="9">
        <v>224</v>
      </c>
      <c r="G25" s="9">
        <v>184</v>
      </c>
      <c r="H25" s="9">
        <v>209</v>
      </c>
      <c r="I25" s="9">
        <v>230</v>
      </c>
      <c r="J25" s="10">
        <f t="shared" si="0"/>
        <v>1234</v>
      </c>
      <c r="K25" s="11">
        <f>AVERAGE(D25:I25)</f>
        <v>205.66666666666666</v>
      </c>
      <c r="L25" s="48">
        <f t="shared" si="2"/>
        <v>230</v>
      </c>
    </row>
    <row r="26" spans="1:12" ht="15">
      <c r="A26" s="9">
        <v>23</v>
      </c>
      <c r="B26" s="7" t="s">
        <v>65</v>
      </c>
      <c r="C26" s="8">
        <v>17</v>
      </c>
      <c r="D26" s="9">
        <v>172</v>
      </c>
      <c r="E26" s="9">
        <v>212</v>
      </c>
      <c r="F26" s="9">
        <v>215</v>
      </c>
      <c r="G26" s="9">
        <v>253</v>
      </c>
      <c r="H26" s="9">
        <v>222</v>
      </c>
      <c r="I26" s="9">
        <v>156</v>
      </c>
      <c r="J26" s="10">
        <f t="shared" si="0"/>
        <v>1230</v>
      </c>
      <c r="K26" s="11">
        <f aca="true" t="shared" si="3" ref="K26:K41">AVERAGE(D26:I26)</f>
        <v>205</v>
      </c>
      <c r="L26" s="48">
        <f t="shared" si="2"/>
        <v>253</v>
      </c>
    </row>
    <row r="27" spans="1:12" ht="15">
      <c r="A27" s="9">
        <v>24</v>
      </c>
      <c r="B27" s="7" t="s">
        <v>79</v>
      </c>
      <c r="C27" s="8">
        <v>29</v>
      </c>
      <c r="D27" s="9">
        <v>180</v>
      </c>
      <c r="E27" s="9">
        <v>199</v>
      </c>
      <c r="F27" s="9">
        <v>214</v>
      </c>
      <c r="G27" s="9">
        <v>216</v>
      </c>
      <c r="H27" s="9">
        <v>189</v>
      </c>
      <c r="I27" s="9">
        <v>221</v>
      </c>
      <c r="J27" s="10">
        <f t="shared" si="0"/>
        <v>1219</v>
      </c>
      <c r="K27" s="11">
        <f t="shared" si="3"/>
        <v>203.16666666666666</v>
      </c>
      <c r="L27" s="48">
        <f t="shared" si="2"/>
        <v>221</v>
      </c>
    </row>
    <row r="28" spans="1:12" ht="15">
      <c r="A28" s="9">
        <v>25</v>
      </c>
      <c r="B28" s="7" t="s">
        <v>76</v>
      </c>
      <c r="C28" s="8">
        <v>27</v>
      </c>
      <c r="D28" s="9">
        <v>243</v>
      </c>
      <c r="E28" s="9">
        <v>211</v>
      </c>
      <c r="F28" s="9">
        <v>176</v>
      </c>
      <c r="G28" s="9">
        <v>199</v>
      </c>
      <c r="H28" s="9">
        <v>196</v>
      </c>
      <c r="I28" s="9">
        <v>192</v>
      </c>
      <c r="J28" s="10">
        <f t="shared" si="0"/>
        <v>1217</v>
      </c>
      <c r="K28" s="11">
        <f t="shared" si="3"/>
        <v>202.83333333333334</v>
      </c>
      <c r="L28" s="48">
        <f t="shared" si="2"/>
        <v>243</v>
      </c>
    </row>
    <row r="29" spans="1:12" ht="15">
      <c r="A29" s="9">
        <v>26</v>
      </c>
      <c r="B29" s="7" t="s">
        <v>144</v>
      </c>
      <c r="C29" s="8">
        <v>39</v>
      </c>
      <c r="D29" s="9">
        <v>199</v>
      </c>
      <c r="E29" s="9">
        <v>179</v>
      </c>
      <c r="F29" s="9">
        <v>226</v>
      </c>
      <c r="G29" s="9">
        <v>235</v>
      </c>
      <c r="H29" s="9">
        <v>201</v>
      </c>
      <c r="I29" s="9">
        <v>175</v>
      </c>
      <c r="J29" s="10">
        <f t="shared" si="0"/>
        <v>1215</v>
      </c>
      <c r="K29" s="11">
        <f t="shared" si="3"/>
        <v>202.5</v>
      </c>
      <c r="L29" s="48">
        <f t="shared" si="2"/>
        <v>235</v>
      </c>
    </row>
    <row r="30" spans="1:12" ht="15">
      <c r="A30" s="9">
        <v>27</v>
      </c>
      <c r="B30" s="7" t="s">
        <v>84</v>
      </c>
      <c r="C30" s="8">
        <v>35</v>
      </c>
      <c r="D30" s="9">
        <v>196</v>
      </c>
      <c r="E30" s="9">
        <v>247</v>
      </c>
      <c r="F30" s="9">
        <v>191</v>
      </c>
      <c r="G30" s="9">
        <v>185</v>
      </c>
      <c r="H30" s="9">
        <v>208</v>
      </c>
      <c r="I30" s="9">
        <v>167</v>
      </c>
      <c r="J30" s="10">
        <f t="shared" si="0"/>
        <v>1194</v>
      </c>
      <c r="K30" s="11">
        <f t="shared" si="3"/>
        <v>199</v>
      </c>
      <c r="L30" s="48">
        <f t="shared" si="2"/>
        <v>247</v>
      </c>
    </row>
    <row r="31" spans="1:12" ht="15">
      <c r="A31" s="9">
        <v>28</v>
      </c>
      <c r="B31" s="7" t="s">
        <v>64</v>
      </c>
      <c r="C31" s="8">
        <v>17</v>
      </c>
      <c r="D31" s="9">
        <v>212</v>
      </c>
      <c r="E31" s="9">
        <v>196</v>
      </c>
      <c r="F31" s="9">
        <v>198</v>
      </c>
      <c r="G31" s="9">
        <v>206</v>
      </c>
      <c r="H31" s="9">
        <v>184</v>
      </c>
      <c r="I31" s="9">
        <v>191</v>
      </c>
      <c r="J31" s="10">
        <f t="shared" si="0"/>
        <v>1187</v>
      </c>
      <c r="K31" s="11">
        <f t="shared" si="3"/>
        <v>197.83333333333334</v>
      </c>
      <c r="L31" s="48">
        <f t="shared" si="2"/>
        <v>212</v>
      </c>
    </row>
    <row r="32" spans="1:12" ht="15">
      <c r="A32" s="9">
        <v>29</v>
      </c>
      <c r="B32" s="7" t="s">
        <v>92</v>
      </c>
      <c r="C32" s="8">
        <v>45</v>
      </c>
      <c r="D32" s="9">
        <v>192</v>
      </c>
      <c r="E32" s="9">
        <v>214</v>
      </c>
      <c r="F32" s="9">
        <v>202</v>
      </c>
      <c r="G32" s="9">
        <v>181</v>
      </c>
      <c r="H32" s="9">
        <v>200</v>
      </c>
      <c r="I32" s="9">
        <v>196</v>
      </c>
      <c r="J32" s="10">
        <f t="shared" si="0"/>
        <v>1185</v>
      </c>
      <c r="K32" s="11">
        <f t="shared" si="3"/>
        <v>197.5</v>
      </c>
      <c r="L32" s="48">
        <f t="shared" si="2"/>
        <v>214</v>
      </c>
    </row>
    <row r="33" spans="1:12" ht="15">
      <c r="A33" s="9">
        <v>30</v>
      </c>
      <c r="B33" s="7" t="s">
        <v>96</v>
      </c>
      <c r="C33" s="8">
        <v>48</v>
      </c>
      <c r="D33" s="9">
        <v>186</v>
      </c>
      <c r="E33" s="9">
        <v>206</v>
      </c>
      <c r="F33" s="9">
        <v>164</v>
      </c>
      <c r="G33" s="9">
        <v>215</v>
      </c>
      <c r="H33" s="9">
        <v>205</v>
      </c>
      <c r="I33" s="9">
        <v>201</v>
      </c>
      <c r="J33" s="10">
        <f t="shared" si="0"/>
        <v>1177</v>
      </c>
      <c r="K33" s="11">
        <f t="shared" si="3"/>
        <v>196.16666666666666</v>
      </c>
      <c r="L33" s="48">
        <f t="shared" si="2"/>
        <v>215</v>
      </c>
    </row>
    <row r="34" spans="1:12" ht="15">
      <c r="A34" s="9">
        <v>31</v>
      </c>
      <c r="B34" s="7" t="s">
        <v>61</v>
      </c>
      <c r="C34" s="8">
        <v>14</v>
      </c>
      <c r="D34" s="9">
        <v>204</v>
      </c>
      <c r="E34" s="9">
        <v>171</v>
      </c>
      <c r="F34" s="9">
        <v>161</v>
      </c>
      <c r="G34" s="9">
        <v>213</v>
      </c>
      <c r="H34" s="9">
        <v>203</v>
      </c>
      <c r="I34" s="9">
        <v>218</v>
      </c>
      <c r="J34" s="10">
        <f t="shared" si="0"/>
        <v>1170</v>
      </c>
      <c r="K34" s="11">
        <f t="shared" si="3"/>
        <v>195</v>
      </c>
      <c r="L34" s="48">
        <f t="shared" si="2"/>
        <v>218</v>
      </c>
    </row>
    <row r="35" spans="1:12" ht="15">
      <c r="A35" s="9">
        <v>32</v>
      </c>
      <c r="B35" s="7" t="s">
        <v>60</v>
      </c>
      <c r="C35" s="8">
        <v>43</v>
      </c>
      <c r="D35" s="9">
        <v>160</v>
      </c>
      <c r="E35" s="9">
        <v>176</v>
      </c>
      <c r="F35" s="9">
        <v>197</v>
      </c>
      <c r="G35" s="9">
        <v>170</v>
      </c>
      <c r="H35" s="9">
        <v>253</v>
      </c>
      <c r="I35" s="9">
        <v>201</v>
      </c>
      <c r="J35" s="10">
        <f t="shared" si="0"/>
        <v>1157</v>
      </c>
      <c r="K35" s="11">
        <f t="shared" si="3"/>
        <v>192.83333333333334</v>
      </c>
      <c r="L35" s="48">
        <f t="shared" si="2"/>
        <v>253</v>
      </c>
    </row>
    <row r="36" spans="1:12" ht="15">
      <c r="A36" s="9">
        <v>33</v>
      </c>
      <c r="B36" s="7" t="s">
        <v>78</v>
      </c>
      <c r="C36" s="8">
        <v>29</v>
      </c>
      <c r="D36" s="9">
        <v>168</v>
      </c>
      <c r="E36" s="9">
        <v>190</v>
      </c>
      <c r="F36" s="9">
        <v>218</v>
      </c>
      <c r="G36" s="9">
        <v>211</v>
      </c>
      <c r="H36" s="9">
        <v>171</v>
      </c>
      <c r="I36" s="9">
        <v>180</v>
      </c>
      <c r="J36" s="10">
        <f t="shared" si="0"/>
        <v>1138</v>
      </c>
      <c r="K36" s="11">
        <f t="shared" si="3"/>
        <v>189.66666666666666</v>
      </c>
      <c r="L36" s="48">
        <f t="shared" si="2"/>
        <v>218</v>
      </c>
    </row>
    <row r="37" spans="1:12" ht="15">
      <c r="A37" s="9">
        <v>34</v>
      </c>
      <c r="B37" s="7" t="s">
        <v>95</v>
      </c>
      <c r="C37" s="8">
        <v>47</v>
      </c>
      <c r="D37" s="9">
        <v>176</v>
      </c>
      <c r="E37" s="9">
        <v>158</v>
      </c>
      <c r="F37" s="9">
        <v>213</v>
      </c>
      <c r="G37" s="9">
        <v>225</v>
      </c>
      <c r="H37" s="9">
        <v>162</v>
      </c>
      <c r="I37" s="9">
        <v>200</v>
      </c>
      <c r="J37" s="10">
        <f t="shared" si="0"/>
        <v>1134</v>
      </c>
      <c r="K37" s="11">
        <f t="shared" si="3"/>
        <v>189</v>
      </c>
      <c r="L37" s="48">
        <f t="shared" si="2"/>
        <v>225</v>
      </c>
    </row>
    <row r="38" spans="1:12" ht="15">
      <c r="A38" s="9">
        <v>35</v>
      </c>
      <c r="B38" s="7" t="s">
        <v>94</v>
      </c>
      <c r="C38" s="8">
        <v>46</v>
      </c>
      <c r="D38" s="9">
        <v>199</v>
      </c>
      <c r="E38" s="9">
        <v>179</v>
      </c>
      <c r="F38" s="9">
        <v>242</v>
      </c>
      <c r="G38" s="9">
        <v>186</v>
      </c>
      <c r="H38" s="9">
        <v>121</v>
      </c>
      <c r="I38" s="9">
        <v>196</v>
      </c>
      <c r="J38" s="10">
        <f t="shared" si="0"/>
        <v>1123</v>
      </c>
      <c r="K38" s="11">
        <f t="shared" si="3"/>
        <v>187.16666666666666</v>
      </c>
      <c r="L38" s="48">
        <f t="shared" si="2"/>
        <v>242</v>
      </c>
    </row>
    <row r="39" spans="1:12" ht="15">
      <c r="A39" s="9">
        <v>36</v>
      </c>
      <c r="B39" s="7" t="s">
        <v>68</v>
      </c>
      <c r="C39" s="8">
        <v>20</v>
      </c>
      <c r="D39" s="9">
        <v>183</v>
      </c>
      <c r="E39" s="9">
        <v>199</v>
      </c>
      <c r="F39" s="9">
        <v>158</v>
      </c>
      <c r="G39" s="9">
        <v>211</v>
      </c>
      <c r="H39" s="9">
        <v>183</v>
      </c>
      <c r="I39" s="9">
        <v>177</v>
      </c>
      <c r="J39" s="10">
        <f t="shared" si="0"/>
        <v>1111</v>
      </c>
      <c r="K39" s="11">
        <f t="shared" si="3"/>
        <v>185.16666666666666</v>
      </c>
      <c r="L39" s="48">
        <f t="shared" si="2"/>
        <v>211</v>
      </c>
    </row>
    <row r="40" spans="1:12" ht="15">
      <c r="A40" s="9">
        <v>37</v>
      </c>
      <c r="B40" s="7" t="s">
        <v>83</v>
      </c>
      <c r="C40" s="8">
        <v>34</v>
      </c>
      <c r="D40" s="9">
        <v>221</v>
      </c>
      <c r="E40" s="9">
        <v>196</v>
      </c>
      <c r="F40" s="9">
        <v>188</v>
      </c>
      <c r="G40" s="9">
        <v>159</v>
      </c>
      <c r="H40" s="9">
        <v>186</v>
      </c>
      <c r="I40" s="9">
        <v>161</v>
      </c>
      <c r="J40" s="10">
        <f t="shared" si="0"/>
        <v>1111</v>
      </c>
      <c r="K40" s="11">
        <f t="shared" si="3"/>
        <v>185.16666666666666</v>
      </c>
      <c r="L40" s="48">
        <f t="shared" si="2"/>
        <v>221</v>
      </c>
    </row>
    <row r="41" spans="1:12" ht="15">
      <c r="A41" s="9">
        <v>38</v>
      </c>
      <c r="B41" s="7" t="s">
        <v>62</v>
      </c>
      <c r="C41" s="8">
        <v>13</v>
      </c>
      <c r="D41" s="9">
        <v>186</v>
      </c>
      <c r="E41" s="9">
        <v>169</v>
      </c>
      <c r="F41" s="9">
        <v>188</v>
      </c>
      <c r="G41" s="9">
        <v>176</v>
      </c>
      <c r="H41" s="9">
        <v>178</v>
      </c>
      <c r="I41" s="9">
        <v>199</v>
      </c>
      <c r="J41" s="10">
        <f t="shared" si="0"/>
        <v>1096</v>
      </c>
      <c r="K41" s="11">
        <f t="shared" si="3"/>
        <v>182.66666666666666</v>
      </c>
      <c r="L41" s="48">
        <f t="shared" si="2"/>
        <v>199</v>
      </c>
    </row>
    <row r="42" spans="1:12" ht="15">
      <c r="A42" s="9">
        <v>39</v>
      </c>
      <c r="B42" s="7" t="s">
        <v>80</v>
      </c>
      <c r="C42" s="8">
        <v>30</v>
      </c>
      <c r="D42" s="9">
        <v>168</v>
      </c>
      <c r="E42" s="9">
        <v>146</v>
      </c>
      <c r="F42" s="9">
        <v>234</v>
      </c>
      <c r="G42" s="9">
        <v>156</v>
      </c>
      <c r="H42" s="9">
        <v>190</v>
      </c>
      <c r="I42" s="9">
        <v>194</v>
      </c>
      <c r="J42" s="10">
        <f t="shared" si="0"/>
        <v>1088</v>
      </c>
      <c r="K42" s="11">
        <f aca="true" t="shared" si="4" ref="K42:K49">AVERAGE(D42:I42)</f>
        <v>181.33333333333334</v>
      </c>
      <c r="L42" s="48">
        <f t="shared" si="2"/>
        <v>234</v>
      </c>
    </row>
    <row r="43" spans="1:12" ht="15">
      <c r="A43" s="9">
        <v>40</v>
      </c>
      <c r="B43" s="7" t="s">
        <v>85</v>
      </c>
      <c r="C43" s="8">
        <v>36</v>
      </c>
      <c r="D43" s="9">
        <v>150</v>
      </c>
      <c r="E43" s="9">
        <v>171</v>
      </c>
      <c r="F43" s="9">
        <v>180</v>
      </c>
      <c r="G43" s="9">
        <v>193</v>
      </c>
      <c r="H43" s="9">
        <v>227</v>
      </c>
      <c r="I43" s="9">
        <v>136</v>
      </c>
      <c r="J43" s="10">
        <f t="shared" si="0"/>
        <v>1057</v>
      </c>
      <c r="K43" s="11">
        <f t="shared" si="4"/>
        <v>176.16666666666666</v>
      </c>
      <c r="L43" s="48">
        <f t="shared" si="2"/>
        <v>227</v>
      </c>
    </row>
    <row r="44" spans="1:12" ht="15">
      <c r="A44" s="9">
        <v>41</v>
      </c>
      <c r="B44" s="7" t="s">
        <v>150</v>
      </c>
      <c r="C44" s="8">
        <v>41</v>
      </c>
      <c r="D44" s="9">
        <v>175</v>
      </c>
      <c r="E44" s="9">
        <v>158</v>
      </c>
      <c r="F44" s="9">
        <v>200</v>
      </c>
      <c r="G44" s="9">
        <v>181</v>
      </c>
      <c r="H44" s="9">
        <v>166</v>
      </c>
      <c r="I44" s="9">
        <v>177</v>
      </c>
      <c r="J44" s="10">
        <f t="shared" si="0"/>
        <v>1057</v>
      </c>
      <c r="K44" s="11">
        <f t="shared" si="4"/>
        <v>176.16666666666666</v>
      </c>
      <c r="L44" s="48">
        <f t="shared" si="2"/>
        <v>200</v>
      </c>
    </row>
    <row r="45" spans="1:12" ht="15">
      <c r="A45" s="9">
        <v>42</v>
      </c>
      <c r="B45" s="7" t="s">
        <v>70</v>
      </c>
      <c r="C45" s="8">
        <v>21</v>
      </c>
      <c r="D45" s="9">
        <v>178</v>
      </c>
      <c r="E45" s="9">
        <v>202</v>
      </c>
      <c r="F45" s="9">
        <v>173</v>
      </c>
      <c r="G45" s="9">
        <v>160</v>
      </c>
      <c r="H45" s="9">
        <v>149</v>
      </c>
      <c r="I45" s="9">
        <v>163</v>
      </c>
      <c r="J45" s="10">
        <f t="shared" si="0"/>
        <v>1025</v>
      </c>
      <c r="K45" s="11">
        <f t="shared" si="4"/>
        <v>170.83333333333334</v>
      </c>
      <c r="L45" s="48">
        <f t="shared" si="2"/>
        <v>202</v>
      </c>
    </row>
    <row r="46" spans="1:12" ht="15">
      <c r="A46" s="9">
        <v>43</v>
      </c>
      <c r="B46" s="7" t="s">
        <v>86</v>
      </c>
      <c r="C46" s="8">
        <v>38</v>
      </c>
      <c r="D46" s="9">
        <v>160</v>
      </c>
      <c r="E46" s="9">
        <v>159</v>
      </c>
      <c r="F46" s="9">
        <v>196</v>
      </c>
      <c r="G46" s="9">
        <v>191</v>
      </c>
      <c r="H46" s="9">
        <v>153</v>
      </c>
      <c r="I46" s="9">
        <v>160</v>
      </c>
      <c r="J46" s="10">
        <f t="shared" si="0"/>
        <v>1019</v>
      </c>
      <c r="K46" s="11">
        <f t="shared" si="4"/>
        <v>169.83333333333334</v>
      </c>
      <c r="L46" s="48">
        <f t="shared" si="2"/>
        <v>196</v>
      </c>
    </row>
    <row r="47" spans="1:12" ht="15">
      <c r="A47" s="9">
        <v>44</v>
      </c>
      <c r="B47" s="7" t="s">
        <v>67</v>
      </c>
      <c r="C47" s="8">
        <v>19</v>
      </c>
      <c r="D47" s="9">
        <v>152</v>
      </c>
      <c r="E47" s="9">
        <v>149</v>
      </c>
      <c r="F47" s="9">
        <v>176</v>
      </c>
      <c r="G47" s="9">
        <v>225</v>
      </c>
      <c r="H47" s="9">
        <v>188</v>
      </c>
      <c r="I47" s="9">
        <v>115</v>
      </c>
      <c r="J47" s="10">
        <f t="shared" si="0"/>
        <v>1005</v>
      </c>
      <c r="K47" s="11">
        <f t="shared" si="4"/>
        <v>167.5</v>
      </c>
      <c r="L47" s="48">
        <f t="shared" si="2"/>
        <v>225</v>
      </c>
    </row>
    <row r="48" spans="1:12" ht="15">
      <c r="A48" s="9">
        <v>45</v>
      </c>
      <c r="B48" s="7" t="s">
        <v>138</v>
      </c>
      <c r="C48" s="8">
        <v>37</v>
      </c>
      <c r="D48" s="9">
        <v>150</v>
      </c>
      <c r="E48" s="9">
        <v>144</v>
      </c>
      <c r="F48" s="9">
        <v>185</v>
      </c>
      <c r="G48" s="9">
        <v>160</v>
      </c>
      <c r="H48" s="9">
        <v>165</v>
      </c>
      <c r="I48" s="9">
        <v>192</v>
      </c>
      <c r="J48" s="10">
        <f t="shared" si="0"/>
        <v>996</v>
      </c>
      <c r="K48" s="11">
        <f t="shared" si="4"/>
        <v>166</v>
      </c>
      <c r="L48" s="48">
        <f t="shared" si="2"/>
        <v>192</v>
      </c>
    </row>
    <row r="49" spans="1:12" ht="15">
      <c r="A49" s="9">
        <v>46</v>
      </c>
      <c r="B49" s="7" t="s">
        <v>82</v>
      </c>
      <c r="C49" s="8">
        <v>33</v>
      </c>
      <c r="D49" s="9">
        <v>130</v>
      </c>
      <c r="E49" s="9">
        <v>140</v>
      </c>
      <c r="F49" s="9">
        <v>198</v>
      </c>
      <c r="G49" s="9">
        <v>137</v>
      </c>
      <c r="H49" s="9">
        <v>199</v>
      </c>
      <c r="I49" s="9">
        <v>173</v>
      </c>
      <c r="J49" s="10">
        <f t="shared" si="0"/>
        <v>977</v>
      </c>
      <c r="K49" s="11">
        <f t="shared" si="4"/>
        <v>162.83333333333334</v>
      </c>
      <c r="L49" s="48">
        <f t="shared" si="2"/>
        <v>199</v>
      </c>
    </row>
    <row r="50" spans="1:12" ht="15">
      <c r="A50" s="9">
        <v>47</v>
      </c>
      <c r="B50" s="7" t="s">
        <v>149</v>
      </c>
      <c r="C50" s="8">
        <v>30</v>
      </c>
      <c r="D50" s="9">
        <v>121</v>
      </c>
      <c r="E50" s="9">
        <v>155</v>
      </c>
      <c r="F50" s="9">
        <v>119</v>
      </c>
      <c r="G50" s="9">
        <v>146</v>
      </c>
      <c r="H50" s="9">
        <v>205</v>
      </c>
      <c r="I50" s="9">
        <v>130</v>
      </c>
      <c r="J50" s="10">
        <f t="shared" si="0"/>
        <v>876</v>
      </c>
      <c r="K50" s="11">
        <f>AVERAGE(D50:I50)</f>
        <v>146</v>
      </c>
      <c r="L50" s="48">
        <f>MAX(D50:I50)</f>
        <v>205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10" sqref="J10:J2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1" t="s">
        <v>12</v>
      </c>
      <c r="B1" s="66"/>
      <c r="D1" s="72"/>
      <c r="E1" s="66"/>
      <c r="F1" s="66"/>
      <c r="G1" s="66"/>
      <c r="H1" s="66"/>
      <c r="I1" s="66"/>
      <c r="J1" s="73"/>
      <c r="K1" s="73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6">
        <v>1</v>
      </c>
      <c r="B4" s="7" t="s">
        <v>103</v>
      </c>
      <c r="C4" s="12">
        <v>23</v>
      </c>
      <c r="D4" s="9">
        <v>165</v>
      </c>
      <c r="E4" s="9">
        <v>226</v>
      </c>
      <c r="F4" s="9">
        <v>211</v>
      </c>
      <c r="G4" s="9">
        <v>228</v>
      </c>
      <c r="H4" s="9">
        <v>196</v>
      </c>
      <c r="I4" s="9">
        <v>196</v>
      </c>
      <c r="J4" s="10">
        <f aca="true" t="shared" si="0" ref="J4:J23">SUM(D4:I4)</f>
        <v>1222</v>
      </c>
      <c r="K4" s="11">
        <f aca="true" t="shared" si="1" ref="K4:K11">AVERAGE(D4:I4)</f>
        <v>203.66666666666666</v>
      </c>
      <c r="L4" s="9">
        <f aca="true" t="shared" si="2" ref="L4:L23">MAX(D4:I4)</f>
        <v>228</v>
      </c>
      <c r="M4" s="46"/>
    </row>
    <row r="5" spans="1:12" ht="15">
      <c r="A5" s="6">
        <v>2</v>
      </c>
      <c r="B5" s="7" t="s">
        <v>112</v>
      </c>
      <c r="C5" s="12">
        <v>13</v>
      </c>
      <c r="D5" s="9">
        <v>168</v>
      </c>
      <c r="E5" s="9">
        <v>224</v>
      </c>
      <c r="F5" s="9">
        <v>202</v>
      </c>
      <c r="G5" s="9">
        <v>161</v>
      </c>
      <c r="H5" s="9">
        <v>217</v>
      </c>
      <c r="I5" s="9">
        <v>190</v>
      </c>
      <c r="J5" s="10">
        <f t="shared" si="0"/>
        <v>1162</v>
      </c>
      <c r="K5" s="11">
        <f t="shared" si="1"/>
        <v>193.66666666666666</v>
      </c>
      <c r="L5" s="9">
        <f t="shared" si="2"/>
        <v>224</v>
      </c>
    </row>
    <row r="6" spans="1:12" ht="15">
      <c r="A6" s="6">
        <v>3</v>
      </c>
      <c r="B6" s="7" t="s">
        <v>113</v>
      </c>
      <c r="C6" s="12">
        <v>44</v>
      </c>
      <c r="D6" s="9">
        <v>183</v>
      </c>
      <c r="E6" s="9">
        <v>201</v>
      </c>
      <c r="F6" s="9">
        <v>207</v>
      </c>
      <c r="G6" s="9">
        <v>170</v>
      </c>
      <c r="H6" s="9">
        <v>209</v>
      </c>
      <c r="I6" s="9">
        <v>186</v>
      </c>
      <c r="J6" s="10">
        <f t="shared" si="0"/>
        <v>1156</v>
      </c>
      <c r="K6" s="11">
        <f t="shared" si="1"/>
        <v>192.66666666666666</v>
      </c>
      <c r="L6" s="9">
        <f t="shared" si="2"/>
        <v>209</v>
      </c>
    </row>
    <row r="7" spans="1:12" ht="15">
      <c r="A7" s="6">
        <v>4</v>
      </c>
      <c r="B7" s="7" t="s">
        <v>110</v>
      </c>
      <c r="C7" s="12">
        <v>39</v>
      </c>
      <c r="D7" s="9">
        <v>151</v>
      </c>
      <c r="E7" s="9">
        <v>199</v>
      </c>
      <c r="F7" s="9">
        <v>173</v>
      </c>
      <c r="G7" s="9">
        <v>213</v>
      </c>
      <c r="H7" s="9">
        <v>186</v>
      </c>
      <c r="I7" s="9">
        <v>219</v>
      </c>
      <c r="J7" s="10">
        <f t="shared" si="0"/>
        <v>1141</v>
      </c>
      <c r="K7" s="11">
        <f t="shared" si="1"/>
        <v>190.16666666666666</v>
      </c>
      <c r="L7" s="9">
        <f t="shared" si="2"/>
        <v>219</v>
      </c>
    </row>
    <row r="8" spans="1:12" ht="15">
      <c r="A8" s="6">
        <v>5</v>
      </c>
      <c r="B8" s="7" t="s">
        <v>101</v>
      </c>
      <c r="C8" s="12">
        <v>19</v>
      </c>
      <c r="D8" s="9">
        <v>193</v>
      </c>
      <c r="E8" s="9">
        <v>206</v>
      </c>
      <c r="F8" s="9">
        <v>192</v>
      </c>
      <c r="G8" s="9">
        <v>172</v>
      </c>
      <c r="H8" s="9">
        <v>198</v>
      </c>
      <c r="I8" s="9">
        <v>173</v>
      </c>
      <c r="J8" s="10">
        <f t="shared" si="0"/>
        <v>1134</v>
      </c>
      <c r="K8" s="11">
        <f t="shared" si="1"/>
        <v>189</v>
      </c>
      <c r="L8" s="9">
        <f t="shared" si="2"/>
        <v>206</v>
      </c>
    </row>
    <row r="9" spans="1:12" ht="15">
      <c r="A9" s="6">
        <v>6</v>
      </c>
      <c r="B9" s="7" t="s">
        <v>109</v>
      </c>
      <c r="C9" s="12">
        <v>38</v>
      </c>
      <c r="D9" s="9">
        <v>174</v>
      </c>
      <c r="E9" s="9">
        <v>181</v>
      </c>
      <c r="F9" s="9">
        <v>199</v>
      </c>
      <c r="G9" s="9">
        <v>169</v>
      </c>
      <c r="H9" s="9">
        <v>224</v>
      </c>
      <c r="I9" s="9">
        <v>180</v>
      </c>
      <c r="J9" s="10">
        <f t="shared" si="0"/>
        <v>1127</v>
      </c>
      <c r="K9" s="11">
        <f t="shared" si="1"/>
        <v>187.83333333333334</v>
      </c>
      <c r="L9" s="9">
        <f t="shared" si="2"/>
        <v>224</v>
      </c>
    </row>
    <row r="10" spans="1:12" ht="15">
      <c r="A10" s="6">
        <v>7</v>
      </c>
      <c r="B10" s="7" t="s">
        <v>99</v>
      </c>
      <c r="C10" s="12">
        <v>11</v>
      </c>
      <c r="D10" s="9">
        <v>210</v>
      </c>
      <c r="E10" s="9">
        <v>235</v>
      </c>
      <c r="F10" s="9">
        <v>172</v>
      </c>
      <c r="G10" s="9">
        <v>172</v>
      </c>
      <c r="H10" s="9">
        <v>157</v>
      </c>
      <c r="I10" s="9">
        <v>170</v>
      </c>
      <c r="J10" s="10">
        <f t="shared" si="0"/>
        <v>1116</v>
      </c>
      <c r="K10" s="11">
        <f t="shared" si="1"/>
        <v>186</v>
      </c>
      <c r="L10" s="9">
        <f t="shared" si="2"/>
        <v>235</v>
      </c>
    </row>
    <row r="11" spans="1:12" ht="15">
      <c r="A11" s="6">
        <v>8</v>
      </c>
      <c r="B11" s="7" t="s">
        <v>100</v>
      </c>
      <c r="C11" s="12">
        <v>12</v>
      </c>
      <c r="D11" s="9">
        <v>190</v>
      </c>
      <c r="E11" s="9">
        <v>205</v>
      </c>
      <c r="F11" s="9">
        <v>173</v>
      </c>
      <c r="G11" s="9">
        <v>183</v>
      </c>
      <c r="H11" s="9">
        <v>181</v>
      </c>
      <c r="I11" s="9">
        <v>171</v>
      </c>
      <c r="J11" s="10">
        <f t="shared" si="0"/>
        <v>1103</v>
      </c>
      <c r="K11" s="11">
        <f t="shared" si="1"/>
        <v>183.83333333333334</v>
      </c>
      <c r="L11" s="9">
        <f t="shared" si="2"/>
        <v>205</v>
      </c>
    </row>
    <row r="12" spans="1:13" ht="15">
      <c r="A12" s="6">
        <v>9</v>
      </c>
      <c r="B12" s="7" t="s">
        <v>107</v>
      </c>
      <c r="C12" s="12">
        <v>12</v>
      </c>
      <c r="D12" s="9">
        <v>138</v>
      </c>
      <c r="E12" s="9">
        <v>192</v>
      </c>
      <c r="F12" s="9">
        <v>164</v>
      </c>
      <c r="G12" s="9">
        <v>177</v>
      </c>
      <c r="H12" s="9">
        <v>190</v>
      </c>
      <c r="I12" s="9">
        <v>227</v>
      </c>
      <c r="J12" s="10">
        <f t="shared" si="0"/>
        <v>1088</v>
      </c>
      <c r="K12" s="11">
        <f aca="true" t="shared" si="3" ref="K12:K23">AVERAGE(D12:I12)</f>
        <v>181.33333333333334</v>
      </c>
      <c r="L12" s="9">
        <f t="shared" si="2"/>
        <v>227</v>
      </c>
      <c r="M12" s="46"/>
    </row>
    <row r="13" spans="1:12" ht="15">
      <c r="A13" s="6">
        <v>10</v>
      </c>
      <c r="B13" s="7" t="s">
        <v>102</v>
      </c>
      <c r="C13" s="12">
        <v>22</v>
      </c>
      <c r="D13" s="9">
        <v>200</v>
      </c>
      <c r="E13" s="9">
        <v>200</v>
      </c>
      <c r="F13" s="9">
        <v>179</v>
      </c>
      <c r="G13" s="9">
        <v>173</v>
      </c>
      <c r="H13" s="9">
        <v>166</v>
      </c>
      <c r="I13" s="9">
        <v>168</v>
      </c>
      <c r="J13" s="10">
        <f t="shared" si="0"/>
        <v>1086</v>
      </c>
      <c r="K13" s="11">
        <f t="shared" si="3"/>
        <v>181</v>
      </c>
      <c r="L13" s="9">
        <f t="shared" si="2"/>
        <v>200</v>
      </c>
    </row>
    <row r="14" spans="1:12" ht="15">
      <c r="A14" s="6">
        <v>11</v>
      </c>
      <c r="B14" s="7" t="s">
        <v>151</v>
      </c>
      <c r="C14" s="12">
        <v>21</v>
      </c>
      <c r="D14" s="9">
        <v>189</v>
      </c>
      <c r="E14" s="9">
        <v>202</v>
      </c>
      <c r="F14" s="9">
        <v>181</v>
      </c>
      <c r="G14" s="9">
        <v>197</v>
      </c>
      <c r="H14" s="9">
        <v>152</v>
      </c>
      <c r="I14" s="9">
        <v>162</v>
      </c>
      <c r="J14" s="10">
        <f t="shared" si="0"/>
        <v>1083</v>
      </c>
      <c r="K14" s="11">
        <f t="shared" si="3"/>
        <v>180.5</v>
      </c>
      <c r="L14" s="9">
        <f t="shared" si="2"/>
        <v>202</v>
      </c>
    </row>
    <row r="15" spans="1:12" ht="15">
      <c r="A15" s="6">
        <v>12</v>
      </c>
      <c r="B15" s="7" t="s">
        <v>114</v>
      </c>
      <c r="C15" s="12">
        <v>47</v>
      </c>
      <c r="D15" s="9">
        <v>175</v>
      </c>
      <c r="E15" s="9">
        <v>198</v>
      </c>
      <c r="F15" s="9">
        <v>173</v>
      </c>
      <c r="G15" s="9">
        <v>165</v>
      </c>
      <c r="H15" s="9">
        <v>182</v>
      </c>
      <c r="I15" s="9">
        <v>156</v>
      </c>
      <c r="J15" s="10">
        <f t="shared" si="0"/>
        <v>1049</v>
      </c>
      <c r="K15" s="11">
        <f t="shared" si="3"/>
        <v>174.83333333333334</v>
      </c>
      <c r="L15" s="9">
        <f t="shared" si="2"/>
        <v>198</v>
      </c>
    </row>
    <row r="16" spans="1:12" ht="15">
      <c r="A16" s="6">
        <v>13</v>
      </c>
      <c r="B16" s="7" t="s">
        <v>108</v>
      </c>
      <c r="C16" s="12">
        <v>36</v>
      </c>
      <c r="D16" s="9">
        <v>174</v>
      </c>
      <c r="E16" s="9">
        <v>192</v>
      </c>
      <c r="F16" s="9">
        <v>160</v>
      </c>
      <c r="G16" s="9">
        <v>211</v>
      </c>
      <c r="H16" s="9">
        <v>166</v>
      </c>
      <c r="I16" s="9">
        <v>142</v>
      </c>
      <c r="J16" s="10">
        <f t="shared" si="0"/>
        <v>1045</v>
      </c>
      <c r="K16" s="11">
        <f t="shared" si="3"/>
        <v>174.16666666666666</v>
      </c>
      <c r="L16" s="9">
        <f t="shared" si="2"/>
        <v>211</v>
      </c>
    </row>
    <row r="17" spans="1:12" ht="15">
      <c r="A17" s="6">
        <v>14</v>
      </c>
      <c r="B17" s="7" t="s">
        <v>104</v>
      </c>
      <c r="C17" s="12">
        <v>25</v>
      </c>
      <c r="D17" s="9">
        <v>172</v>
      </c>
      <c r="E17" s="9">
        <v>149</v>
      </c>
      <c r="F17" s="9">
        <v>124</v>
      </c>
      <c r="G17" s="9">
        <v>147</v>
      </c>
      <c r="H17" s="9">
        <v>228</v>
      </c>
      <c r="I17" s="9">
        <v>210</v>
      </c>
      <c r="J17" s="10">
        <f t="shared" si="0"/>
        <v>1030</v>
      </c>
      <c r="K17" s="11">
        <f t="shared" si="3"/>
        <v>171.66666666666666</v>
      </c>
      <c r="L17" s="9">
        <f t="shared" si="2"/>
        <v>228</v>
      </c>
    </row>
    <row r="18" spans="1:12" ht="15">
      <c r="A18" s="6">
        <v>15</v>
      </c>
      <c r="B18" s="7" t="s">
        <v>105</v>
      </c>
      <c r="C18" s="12">
        <v>28</v>
      </c>
      <c r="D18" s="9">
        <v>181</v>
      </c>
      <c r="E18" s="9">
        <v>158</v>
      </c>
      <c r="F18" s="9">
        <v>155</v>
      </c>
      <c r="G18" s="9">
        <v>169</v>
      </c>
      <c r="H18" s="9">
        <v>173</v>
      </c>
      <c r="I18" s="9">
        <v>191</v>
      </c>
      <c r="J18" s="10">
        <f t="shared" si="0"/>
        <v>1027</v>
      </c>
      <c r="K18" s="11">
        <f t="shared" si="3"/>
        <v>171.16666666666666</v>
      </c>
      <c r="L18" s="9">
        <f t="shared" si="2"/>
        <v>191</v>
      </c>
    </row>
    <row r="19" spans="1:12" ht="15">
      <c r="A19" s="6">
        <v>16</v>
      </c>
      <c r="B19" s="7" t="s">
        <v>141</v>
      </c>
      <c r="C19" s="12">
        <v>20</v>
      </c>
      <c r="D19" s="9">
        <v>150</v>
      </c>
      <c r="E19" s="9">
        <v>174</v>
      </c>
      <c r="F19" s="9">
        <v>157</v>
      </c>
      <c r="G19" s="9">
        <v>166</v>
      </c>
      <c r="H19" s="9">
        <v>157</v>
      </c>
      <c r="I19" s="9">
        <v>167</v>
      </c>
      <c r="J19" s="10">
        <f t="shared" si="0"/>
        <v>971</v>
      </c>
      <c r="K19" s="11">
        <f t="shared" si="3"/>
        <v>161.83333333333334</v>
      </c>
      <c r="L19" s="9">
        <f t="shared" si="2"/>
        <v>174</v>
      </c>
    </row>
    <row r="20" spans="1:12" ht="15">
      <c r="A20" s="6">
        <v>17</v>
      </c>
      <c r="B20" s="7" t="s">
        <v>152</v>
      </c>
      <c r="C20" s="12">
        <v>26</v>
      </c>
      <c r="D20" s="9">
        <v>158</v>
      </c>
      <c r="E20" s="9">
        <v>123</v>
      </c>
      <c r="F20" s="9">
        <v>177</v>
      </c>
      <c r="G20" s="9">
        <v>157</v>
      </c>
      <c r="H20" s="9">
        <v>151</v>
      </c>
      <c r="I20" s="9">
        <v>127</v>
      </c>
      <c r="J20" s="10">
        <f t="shared" si="0"/>
        <v>893</v>
      </c>
      <c r="K20" s="11">
        <f t="shared" si="3"/>
        <v>148.83333333333334</v>
      </c>
      <c r="L20" s="9">
        <f t="shared" si="2"/>
        <v>177</v>
      </c>
    </row>
    <row r="21" spans="1:12" ht="15">
      <c r="A21" s="6">
        <v>18</v>
      </c>
      <c r="B21" s="7" t="s">
        <v>106</v>
      </c>
      <c r="C21" s="12">
        <v>32</v>
      </c>
      <c r="D21" s="9">
        <v>139</v>
      </c>
      <c r="E21" s="9">
        <v>162</v>
      </c>
      <c r="F21" s="9">
        <v>145</v>
      </c>
      <c r="G21" s="9">
        <v>136</v>
      </c>
      <c r="H21" s="9">
        <v>135</v>
      </c>
      <c r="I21" s="9">
        <v>172</v>
      </c>
      <c r="J21" s="10">
        <f t="shared" si="0"/>
        <v>889</v>
      </c>
      <c r="K21" s="11">
        <f t="shared" si="3"/>
        <v>148.16666666666666</v>
      </c>
      <c r="L21" s="9">
        <f t="shared" si="2"/>
        <v>172</v>
      </c>
    </row>
    <row r="22" spans="1:12" ht="15">
      <c r="A22" s="6">
        <v>19</v>
      </c>
      <c r="B22" s="7" t="s">
        <v>98</v>
      </c>
      <c r="C22" s="12">
        <v>13</v>
      </c>
      <c r="D22" s="9">
        <v>126</v>
      </c>
      <c r="E22" s="9">
        <v>127</v>
      </c>
      <c r="F22" s="9">
        <v>168</v>
      </c>
      <c r="G22" s="9">
        <v>173</v>
      </c>
      <c r="H22" s="9">
        <v>158</v>
      </c>
      <c r="I22" s="9">
        <v>131</v>
      </c>
      <c r="J22" s="10">
        <f t="shared" si="0"/>
        <v>883</v>
      </c>
      <c r="K22" s="11">
        <f t="shared" si="3"/>
        <v>147.16666666666666</v>
      </c>
      <c r="L22" s="9">
        <f t="shared" si="2"/>
        <v>173</v>
      </c>
    </row>
    <row r="23" spans="1:12" ht="15">
      <c r="A23" s="6">
        <v>20</v>
      </c>
      <c r="B23" s="7" t="s">
        <v>111</v>
      </c>
      <c r="C23" s="12">
        <v>41</v>
      </c>
      <c r="D23" s="9">
        <v>104</v>
      </c>
      <c r="E23" s="9">
        <v>105</v>
      </c>
      <c r="F23" s="9">
        <v>146</v>
      </c>
      <c r="G23" s="9">
        <v>116</v>
      </c>
      <c r="H23" s="9">
        <v>143</v>
      </c>
      <c r="I23" s="9" t="s">
        <v>198</v>
      </c>
      <c r="J23" s="10">
        <f t="shared" si="0"/>
        <v>614</v>
      </c>
      <c r="K23" s="11">
        <f t="shared" si="3"/>
        <v>122.8</v>
      </c>
      <c r="L23" s="9">
        <f t="shared" si="2"/>
        <v>146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pane xSplit="5" ySplit="1" topLeftCell="I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C11" sqref="AC11:AC2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74" t="s">
        <v>13</v>
      </c>
      <c r="B1" s="75"/>
      <c r="C1" s="14"/>
      <c r="D1" s="14"/>
      <c r="F1" s="76"/>
      <c r="G1" s="76"/>
      <c r="H1" s="76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7"/>
      <c r="AA1" s="66"/>
      <c r="AB1" s="66"/>
      <c r="AC1" s="66"/>
      <c r="AD1" s="66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57</v>
      </c>
      <c r="AD3" s="17" t="s">
        <v>10</v>
      </c>
    </row>
    <row r="4" spans="1:32" ht="12.75">
      <c r="A4" s="19">
        <v>1</v>
      </c>
      <c r="B4" s="20" t="s">
        <v>124</v>
      </c>
      <c r="C4" s="20">
        <v>143</v>
      </c>
      <c r="D4" s="21">
        <v>51</v>
      </c>
      <c r="E4" s="28">
        <v>33</v>
      </c>
      <c r="F4" s="22">
        <v>185</v>
      </c>
      <c r="G4" s="23">
        <f aca="true" t="shared" si="0" ref="G4:G29">D4</f>
        <v>51</v>
      </c>
      <c r="H4" s="24">
        <f aca="true" t="shared" si="1" ref="H4:H29">SUM(F4:G4)</f>
        <v>236</v>
      </c>
      <c r="I4" s="22">
        <v>202</v>
      </c>
      <c r="J4" s="23">
        <f aca="true" t="shared" si="2" ref="J4:J29">D4</f>
        <v>51</v>
      </c>
      <c r="K4" s="24">
        <f aca="true" t="shared" si="3" ref="K4:K29">SUM(I4:J4)</f>
        <v>253</v>
      </c>
      <c r="L4" s="27">
        <f aca="true" t="shared" si="4" ref="L4:L29">H4+K4</f>
        <v>489</v>
      </c>
      <c r="M4" s="22">
        <v>174</v>
      </c>
      <c r="N4" s="23">
        <f aca="true" t="shared" si="5" ref="N4:N29">D4</f>
        <v>51</v>
      </c>
      <c r="O4" s="24">
        <f aca="true" t="shared" si="6" ref="O4:O29">SUM(M4:N4)</f>
        <v>225</v>
      </c>
      <c r="P4" s="27">
        <f aca="true" t="shared" si="7" ref="P4:P29">L4+O4</f>
        <v>714</v>
      </c>
      <c r="Q4" s="22">
        <v>182</v>
      </c>
      <c r="R4" s="23">
        <f aca="true" t="shared" si="8" ref="R4:R29">D4</f>
        <v>51</v>
      </c>
      <c r="S4" s="24">
        <f aca="true" t="shared" si="9" ref="S4:S29">SUM(Q4:R4)</f>
        <v>233</v>
      </c>
      <c r="T4" s="27">
        <f aca="true" t="shared" si="10" ref="T4:T29">P4+S4</f>
        <v>947</v>
      </c>
      <c r="U4" s="22">
        <v>155</v>
      </c>
      <c r="V4" s="23">
        <f aca="true" t="shared" si="11" ref="V4:V29">D4</f>
        <v>51</v>
      </c>
      <c r="W4" s="24">
        <f aca="true" t="shared" si="12" ref="W4:W29">SUM(U4:V4)</f>
        <v>206</v>
      </c>
      <c r="X4" s="27">
        <f aca="true" t="shared" si="13" ref="X4:X29">T4+W4</f>
        <v>1153</v>
      </c>
      <c r="Y4" s="22">
        <v>180</v>
      </c>
      <c r="Z4" s="23">
        <f aca="true" t="shared" si="14" ref="Z4:Z29">D4</f>
        <v>51</v>
      </c>
      <c r="AA4" s="24">
        <f aca="true" t="shared" si="15" ref="AA4:AA29">SUM(Y4:Z4)</f>
        <v>231</v>
      </c>
      <c r="AB4" s="25">
        <f aca="true" t="shared" si="16" ref="AB4:AB29">H4+K4+O4+S4+W4+AA4</f>
        <v>1384</v>
      </c>
      <c r="AC4" s="56">
        <f aca="true" t="shared" si="17" ref="AC4:AC29">F4+I4+M4+Q4+U4+Y4</f>
        <v>1078</v>
      </c>
      <c r="AD4" s="26">
        <f aca="true" t="shared" si="18" ref="AD4:AD29">AVERAGE(F4,I4,M4,Q4,U4,Y4)</f>
        <v>179.66666666666666</v>
      </c>
      <c r="AF4" s="49"/>
    </row>
    <row r="5" spans="1:30" ht="12.75">
      <c r="A5" s="19">
        <v>2</v>
      </c>
      <c r="B5" s="20" t="s">
        <v>119</v>
      </c>
      <c r="C5" s="20">
        <v>168</v>
      </c>
      <c r="D5" s="21">
        <v>28</v>
      </c>
      <c r="E5" s="28">
        <v>28</v>
      </c>
      <c r="F5" s="22">
        <v>236</v>
      </c>
      <c r="G5" s="23">
        <f t="shared" si="0"/>
        <v>28</v>
      </c>
      <c r="H5" s="24">
        <f t="shared" si="1"/>
        <v>264</v>
      </c>
      <c r="I5" s="22">
        <v>140</v>
      </c>
      <c r="J5" s="23">
        <f t="shared" si="2"/>
        <v>28</v>
      </c>
      <c r="K5" s="24">
        <f t="shared" si="3"/>
        <v>168</v>
      </c>
      <c r="L5" s="27">
        <f t="shared" si="4"/>
        <v>432</v>
      </c>
      <c r="M5" s="22">
        <v>204</v>
      </c>
      <c r="N5" s="23">
        <f t="shared" si="5"/>
        <v>28</v>
      </c>
      <c r="O5" s="24">
        <f t="shared" si="6"/>
        <v>232</v>
      </c>
      <c r="P5" s="27">
        <f t="shared" si="7"/>
        <v>664</v>
      </c>
      <c r="Q5" s="22">
        <v>213</v>
      </c>
      <c r="R5" s="23">
        <f t="shared" si="8"/>
        <v>28</v>
      </c>
      <c r="S5" s="24">
        <f t="shared" si="9"/>
        <v>241</v>
      </c>
      <c r="T5" s="27">
        <f t="shared" si="10"/>
        <v>905</v>
      </c>
      <c r="U5" s="22">
        <v>227</v>
      </c>
      <c r="V5" s="23">
        <f t="shared" si="11"/>
        <v>28</v>
      </c>
      <c r="W5" s="24">
        <f t="shared" si="12"/>
        <v>255</v>
      </c>
      <c r="X5" s="27">
        <f t="shared" si="13"/>
        <v>1160</v>
      </c>
      <c r="Y5" s="22">
        <v>189</v>
      </c>
      <c r="Z5" s="23">
        <f t="shared" si="14"/>
        <v>28</v>
      </c>
      <c r="AA5" s="24">
        <f t="shared" si="15"/>
        <v>217</v>
      </c>
      <c r="AB5" s="25">
        <f t="shared" si="16"/>
        <v>1377</v>
      </c>
      <c r="AC5" s="56">
        <f t="shared" si="17"/>
        <v>1209</v>
      </c>
      <c r="AD5" s="26">
        <f t="shared" si="18"/>
        <v>201.5</v>
      </c>
    </row>
    <row r="6" spans="1:30" ht="12.75">
      <c r="A6" s="19">
        <v>3</v>
      </c>
      <c r="B6" s="20" t="s">
        <v>135</v>
      </c>
      <c r="C6" s="20">
        <v>154</v>
      </c>
      <c r="D6" s="21">
        <v>41</v>
      </c>
      <c r="E6" s="28">
        <v>47</v>
      </c>
      <c r="F6" s="22">
        <v>172</v>
      </c>
      <c r="G6" s="23">
        <f t="shared" si="0"/>
        <v>41</v>
      </c>
      <c r="H6" s="24">
        <f t="shared" si="1"/>
        <v>213</v>
      </c>
      <c r="I6" s="22">
        <v>170</v>
      </c>
      <c r="J6" s="23">
        <f t="shared" si="2"/>
        <v>41</v>
      </c>
      <c r="K6" s="24">
        <f t="shared" si="3"/>
        <v>211</v>
      </c>
      <c r="L6" s="27">
        <f t="shared" si="4"/>
        <v>424</v>
      </c>
      <c r="M6" s="22">
        <v>211</v>
      </c>
      <c r="N6" s="23">
        <f t="shared" si="5"/>
        <v>41</v>
      </c>
      <c r="O6" s="24">
        <f t="shared" si="6"/>
        <v>252</v>
      </c>
      <c r="P6" s="27">
        <f t="shared" si="7"/>
        <v>676</v>
      </c>
      <c r="Q6" s="22">
        <v>161</v>
      </c>
      <c r="R6" s="23">
        <f t="shared" si="8"/>
        <v>41</v>
      </c>
      <c r="S6" s="24">
        <f t="shared" si="9"/>
        <v>202</v>
      </c>
      <c r="T6" s="27">
        <f t="shared" si="10"/>
        <v>878</v>
      </c>
      <c r="U6" s="22">
        <v>217</v>
      </c>
      <c r="V6" s="23">
        <f t="shared" si="11"/>
        <v>41</v>
      </c>
      <c r="W6" s="24">
        <f t="shared" si="12"/>
        <v>258</v>
      </c>
      <c r="X6" s="27">
        <f t="shared" si="13"/>
        <v>1136</v>
      </c>
      <c r="Y6" s="22">
        <v>168</v>
      </c>
      <c r="Z6" s="23">
        <f t="shared" si="14"/>
        <v>41</v>
      </c>
      <c r="AA6" s="24">
        <f t="shared" si="15"/>
        <v>209</v>
      </c>
      <c r="AB6" s="25">
        <f t="shared" si="16"/>
        <v>1345</v>
      </c>
      <c r="AC6" s="56">
        <f t="shared" si="17"/>
        <v>1099</v>
      </c>
      <c r="AD6" s="26">
        <f t="shared" si="18"/>
        <v>183.16666666666666</v>
      </c>
    </row>
    <row r="7" spans="1:30" ht="12.75">
      <c r="A7" s="19">
        <v>4</v>
      </c>
      <c r="B7" s="20" t="s">
        <v>121</v>
      </c>
      <c r="C7" s="20">
        <v>139</v>
      </c>
      <c r="D7" s="21">
        <v>54</v>
      </c>
      <c r="E7" s="28">
        <v>31</v>
      </c>
      <c r="F7" s="22">
        <v>133</v>
      </c>
      <c r="G7" s="23">
        <f t="shared" si="0"/>
        <v>54</v>
      </c>
      <c r="H7" s="24">
        <f t="shared" si="1"/>
        <v>187</v>
      </c>
      <c r="I7" s="22">
        <v>166</v>
      </c>
      <c r="J7" s="23">
        <f t="shared" si="2"/>
        <v>54</v>
      </c>
      <c r="K7" s="24">
        <f t="shared" si="3"/>
        <v>220</v>
      </c>
      <c r="L7" s="27">
        <f t="shared" si="4"/>
        <v>407</v>
      </c>
      <c r="M7" s="22">
        <v>168</v>
      </c>
      <c r="N7" s="23">
        <f t="shared" si="5"/>
        <v>54</v>
      </c>
      <c r="O7" s="24">
        <f t="shared" si="6"/>
        <v>222</v>
      </c>
      <c r="P7" s="27">
        <f t="shared" si="7"/>
        <v>629</v>
      </c>
      <c r="Q7" s="22">
        <v>151</v>
      </c>
      <c r="R7" s="23">
        <f t="shared" si="8"/>
        <v>54</v>
      </c>
      <c r="S7" s="24">
        <f t="shared" si="9"/>
        <v>205</v>
      </c>
      <c r="T7" s="27">
        <f t="shared" si="10"/>
        <v>834</v>
      </c>
      <c r="U7" s="22">
        <v>163</v>
      </c>
      <c r="V7" s="23">
        <f t="shared" si="11"/>
        <v>54</v>
      </c>
      <c r="W7" s="24">
        <f t="shared" si="12"/>
        <v>217</v>
      </c>
      <c r="X7" s="27">
        <f t="shared" si="13"/>
        <v>1051</v>
      </c>
      <c r="Y7" s="22">
        <v>157</v>
      </c>
      <c r="Z7" s="23">
        <f t="shared" si="14"/>
        <v>54</v>
      </c>
      <c r="AA7" s="24">
        <f t="shared" si="15"/>
        <v>211</v>
      </c>
      <c r="AB7" s="25">
        <f t="shared" si="16"/>
        <v>1262</v>
      </c>
      <c r="AC7" s="56">
        <f t="shared" si="17"/>
        <v>938</v>
      </c>
      <c r="AD7" s="26">
        <f t="shared" si="18"/>
        <v>156.33333333333334</v>
      </c>
    </row>
    <row r="8" spans="1:30" ht="12.75">
      <c r="A8" s="19">
        <v>5</v>
      </c>
      <c r="B8" s="20" t="s">
        <v>128</v>
      </c>
      <c r="C8" s="20">
        <v>149</v>
      </c>
      <c r="D8" s="21">
        <v>45</v>
      </c>
      <c r="E8" s="28">
        <v>37</v>
      </c>
      <c r="F8" s="22">
        <v>167</v>
      </c>
      <c r="G8" s="23">
        <f t="shared" si="0"/>
        <v>45</v>
      </c>
      <c r="H8" s="24">
        <f t="shared" si="1"/>
        <v>212</v>
      </c>
      <c r="I8" s="22">
        <v>147</v>
      </c>
      <c r="J8" s="23">
        <f t="shared" si="2"/>
        <v>45</v>
      </c>
      <c r="K8" s="24">
        <f t="shared" si="3"/>
        <v>192</v>
      </c>
      <c r="L8" s="27">
        <f t="shared" si="4"/>
        <v>404</v>
      </c>
      <c r="M8" s="22">
        <v>139</v>
      </c>
      <c r="N8" s="23">
        <f t="shared" si="5"/>
        <v>45</v>
      </c>
      <c r="O8" s="24">
        <f t="shared" si="6"/>
        <v>184</v>
      </c>
      <c r="P8" s="27">
        <f t="shared" si="7"/>
        <v>588</v>
      </c>
      <c r="Q8" s="22">
        <v>159</v>
      </c>
      <c r="R8" s="23">
        <f t="shared" si="8"/>
        <v>45</v>
      </c>
      <c r="S8" s="24">
        <f t="shared" si="9"/>
        <v>204</v>
      </c>
      <c r="T8" s="27">
        <f t="shared" si="10"/>
        <v>792</v>
      </c>
      <c r="U8" s="22">
        <v>174</v>
      </c>
      <c r="V8" s="23">
        <f t="shared" si="11"/>
        <v>45</v>
      </c>
      <c r="W8" s="24">
        <f t="shared" si="12"/>
        <v>219</v>
      </c>
      <c r="X8" s="27">
        <f t="shared" si="13"/>
        <v>1011</v>
      </c>
      <c r="Y8" s="22">
        <v>203</v>
      </c>
      <c r="Z8" s="23">
        <f t="shared" si="14"/>
        <v>45</v>
      </c>
      <c r="AA8" s="24">
        <f t="shared" si="15"/>
        <v>248</v>
      </c>
      <c r="AB8" s="25">
        <f t="shared" si="16"/>
        <v>1259</v>
      </c>
      <c r="AC8" s="56">
        <f t="shared" si="17"/>
        <v>989</v>
      </c>
      <c r="AD8" s="26">
        <f t="shared" si="18"/>
        <v>164.83333333333334</v>
      </c>
    </row>
    <row r="9" spans="1:30" ht="12.75">
      <c r="A9" s="19">
        <v>6</v>
      </c>
      <c r="B9" s="20" t="s">
        <v>122</v>
      </c>
      <c r="C9" s="20">
        <v>150</v>
      </c>
      <c r="D9" s="21">
        <v>45</v>
      </c>
      <c r="E9" s="28">
        <v>31</v>
      </c>
      <c r="F9" s="22">
        <v>162</v>
      </c>
      <c r="G9" s="23">
        <f t="shared" si="0"/>
        <v>45</v>
      </c>
      <c r="H9" s="24">
        <f t="shared" si="1"/>
        <v>207</v>
      </c>
      <c r="I9" s="22">
        <v>180</v>
      </c>
      <c r="J9" s="23">
        <f t="shared" si="2"/>
        <v>45</v>
      </c>
      <c r="K9" s="24">
        <f t="shared" si="3"/>
        <v>225</v>
      </c>
      <c r="L9" s="27">
        <f t="shared" si="4"/>
        <v>432</v>
      </c>
      <c r="M9" s="22">
        <v>198</v>
      </c>
      <c r="N9" s="23">
        <f t="shared" si="5"/>
        <v>45</v>
      </c>
      <c r="O9" s="24">
        <f t="shared" si="6"/>
        <v>243</v>
      </c>
      <c r="P9" s="27">
        <f t="shared" si="7"/>
        <v>675</v>
      </c>
      <c r="Q9" s="22">
        <v>135</v>
      </c>
      <c r="R9" s="23">
        <f t="shared" si="8"/>
        <v>45</v>
      </c>
      <c r="S9" s="24">
        <f t="shared" si="9"/>
        <v>180</v>
      </c>
      <c r="T9" s="27">
        <f t="shared" si="10"/>
        <v>855</v>
      </c>
      <c r="U9" s="22">
        <v>137</v>
      </c>
      <c r="V9" s="23">
        <f t="shared" si="11"/>
        <v>45</v>
      </c>
      <c r="W9" s="24">
        <f t="shared" si="12"/>
        <v>182</v>
      </c>
      <c r="X9" s="27">
        <f t="shared" si="13"/>
        <v>1037</v>
      </c>
      <c r="Y9" s="22">
        <v>168</v>
      </c>
      <c r="Z9" s="23">
        <f t="shared" si="14"/>
        <v>45</v>
      </c>
      <c r="AA9" s="24">
        <f t="shared" si="15"/>
        <v>213</v>
      </c>
      <c r="AB9" s="25">
        <f t="shared" si="16"/>
        <v>1250</v>
      </c>
      <c r="AC9" s="56">
        <f t="shared" si="17"/>
        <v>980</v>
      </c>
      <c r="AD9" s="26">
        <f t="shared" si="18"/>
        <v>163.33333333333334</v>
      </c>
    </row>
    <row r="10" spans="1:30" ht="12.75">
      <c r="A10" s="19">
        <v>7</v>
      </c>
      <c r="B10" s="20" t="s">
        <v>143</v>
      </c>
      <c r="C10" s="20">
        <v>152</v>
      </c>
      <c r="D10" s="21">
        <v>43</v>
      </c>
      <c r="E10" s="28">
        <v>24</v>
      </c>
      <c r="F10" s="22">
        <v>157</v>
      </c>
      <c r="G10" s="23">
        <f t="shared" si="0"/>
        <v>43</v>
      </c>
      <c r="H10" s="24">
        <f t="shared" si="1"/>
        <v>200</v>
      </c>
      <c r="I10" s="22">
        <v>187</v>
      </c>
      <c r="J10" s="23">
        <f t="shared" si="2"/>
        <v>43</v>
      </c>
      <c r="K10" s="24">
        <f t="shared" si="3"/>
        <v>230</v>
      </c>
      <c r="L10" s="27">
        <f t="shared" si="4"/>
        <v>430</v>
      </c>
      <c r="M10" s="22">
        <v>163</v>
      </c>
      <c r="N10" s="23">
        <f t="shared" si="5"/>
        <v>43</v>
      </c>
      <c r="O10" s="24">
        <f t="shared" si="6"/>
        <v>206</v>
      </c>
      <c r="P10" s="27">
        <f t="shared" si="7"/>
        <v>636</v>
      </c>
      <c r="Q10" s="22">
        <v>153</v>
      </c>
      <c r="R10" s="23">
        <f t="shared" si="8"/>
        <v>43</v>
      </c>
      <c r="S10" s="24">
        <f t="shared" si="9"/>
        <v>196</v>
      </c>
      <c r="T10" s="27">
        <f t="shared" si="10"/>
        <v>832</v>
      </c>
      <c r="U10" s="22">
        <v>165</v>
      </c>
      <c r="V10" s="23">
        <f t="shared" si="11"/>
        <v>43</v>
      </c>
      <c r="W10" s="24">
        <f t="shared" si="12"/>
        <v>208</v>
      </c>
      <c r="X10" s="27">
        <f t="shared" si="13"/>
        <v>1040</v>
      </c>
      <c r="Y10" s="22">
        <v>146</v>
      </c>
      <c r="Z10" s="23">
        <f t="shared" si="14"/>
        <v>43</v>
      </c>
      <c r="AA10" s="24">
        <f t="shared" si="15"/>
        <v>189</v>
      </c>
      <c r="AB10" s="25">
        <f t="shared" si="16"/>
        <v>1229</v>
      </c>
      <c r="AC10" s="56">
        <f t="shared" si="17"/>
        <v>971</v>
      </c>
      <c r="AD10" s="26">
        <f t="shared" si="18"/>
        <v>161.83333333333334</v>
      </c>
    </row>
    <row r="11" spans="1:30" ht="12.75">
      <c r="A11" s="19">
        <v>8</v>
      </c>
      <c r="B11" s="20" t="s">
        <v>97</v>
      </c>
      <c r="C11" s="20">
        <v>185</v>
      </c>
      <c r="D11" s="21">
        <v>13</v>
      </c>
      <c r="E11" s="28">
        <v>48</v>
      </c>
      <c r="F11" s="22">
        <v>200</v>
      </c>
      <c r="G11" s="23">
        <f t="shared" si="0"/>
        <v>13</v>
      </c>
      <c r="H11" s="24">
        <f t="shared" si="1"/>
        <v>213</v>
      </c>
      <c r="I11" s="22">
        <v>167</v>
      </c>
      <c r="J11" s="23">
        <f t="shared" si="2"/>
        <v>13</v>
      </c>
      <c r="K11" s="24">
        <f t="shared" si="3"/>
        <v>180</v>
      </c>
      <c r="L11" s="27">
        <f t="shared" si="4"/>
        <v>393</v>
      </c>
      <c r="M11" s="22">
        <v>159</v>
      </c>
      <c r="N11" s="23">
        <f t="shared" si="5"/>
        <v>13</v>
      </c>
      <c r="O11" s="24">
        <f t="shared" si="6"/>
        <v>172</v>
      </c>
      <c r="P11" s="27">
        <f t="shared" si="7"/>
        <v>565</v>
      </c>
      <c r="Q11" s="22">
        <v>202</v>
      </c>
      <c r="R11" s="23">
        <f t="shared" si="8"/>
        <v>13</v>
      </c>
      <c r="S11" s="24">
        <f t="shared" si="9"/>
        <v>215</v>
      </c>
      <c r="T11" s="27">
        <f t="shared" si="10"/>
        <v>780</v>
      </c>
      <c r="U11" s="22">
        <v>202</v>
      </c>
      <c r="V11" s="23">
        <f t="shared" si="11"/>
        <v>13</v>
      </c>
      <c r="W11" s="24">
        <f t="shared" si="12"/>
        <v>215</v>
      </c>
      <c r="X11" s="27">
        <f t="shared" si="13"/>
        <v>995</v>
      </c>
      <c r="Y11" s="22">
        <v>220</v>
      </c>
      <c r="Z11" s="23">
        <f t="shared" si="14"/>
        <v>13</v>
      </c>
      <c r="AA11" s="24">
        <f t="shared" si="15"/>
        <v>233</v>
      </c>
      <c r="AB11" s="25">
        <f t="shared" si="16"/>
        <v>1228</v>
      </c>
      <c r="AC11" s="56">
        <f t="shared" si="17"/>
        <v>1150</v>
      </c>
      <c r="AD11" s="26">
        <f t="shared" si="18"/>
        <v>191.66666666666666</v>
      </c>
    </row>
    <row r="12" spans="1:30" ht="12.75">
      <c r="A12" s="19">
        <v>9</v>
      </c>
      <c r="B12" s="20" t="s">
        <v>117</v>
      </c>
      <c r="C12" s="20">
        <v>123</v>
      </c>
      <c r="D12" s="21">
        <v>69</v>
      </c>
      <c r="E12" s="28">
        <v>23</v>
      </c>
      <c r="F12" s="22">
        <v>144</v>
      </c>
      <c r="G12" s="23">
        <f t="shared" si="0"/>
        <v>69</v>
      </c>
      <c r="H12" s="24">
        <f t="shared" si="1"/>
        <v>213</v>
      </c>
      <c r="I12" s="22">
        <v>126</v>
      </c>
      <c r="J12" s="23">
        <f t="shared" si="2"/>
        <v>69</v>
      </c>
      <c r="K12" s="24">
        <f t="shared" si="3"/>
        <v>195</v>
      </c>
      <c r="L12" s="27">
        <f t="shared" si="4"/>
        <v>408</v>
      </c>
      <c r="M12" s="22">
        <v>152</v>
      </c>
      <c r="N12" s="23">
        <f t="shared" si="5"/>
        <v>69</v>
      </c>
      <c r="O12" s="24">
        <f t="shared" si="6"/>
        <v>221</v>
      </c>
      <c r="P12" s="27">
        <f t="shared" si="7"/>
        <v>629</v>
      </c>
      <c r="Q12" s="22">
        <v>135</v>
      </c>
      <c r="R12" s="23">
        <f t="shared" si="8"/>
        <v>69</v>
      </c>
      <c r="S12" s="24">
        <f t="shared" si="9"/>
        <v>204</v>
      </c>
      <c r="T12" s="27">
        <f t="shared" si="10"/>
        <v>833</v>
      </c>
      <c r="U12" s="22">
        <v>134</v>
      </c>
      <c r="V12" s="23">
        <f t="shared" si="11"/>
        <v>69</v>
      </c>
      <c r="W12" s="24">
        <f t="shared" si="12"/>
        <v>203</v>
      </c>
      <c r="X12" s="27">
        <f t="shared" si="13"/>
        <v>1036</v>
      </c>
      <c r="Y12" s="22">
        <v>120</v>
      </c>
      <c r="Z12" s="23">
        <f t="shared" si="14"/>
        <v>69</v>
      </c>
      <c r="AA12" s="24">
        <f t="shared" si="15"/>
        <v>189</v>
      </c>
      <c r="AB12" s="25">
        <f t="shared" si="16"/>
        <v>1225</v>
      </c>
      <c r="AC12" s="56">
        <f t="shared" si="17"/>
        <v>811</v>
      </c>
      <c r="AD12" s="26">
        <f t="shared" si="18"/>
        <v>135.16666666666666</v>
      </c>
    </row>
    <row r="13" spans="1:30" ht="12.75">
      <c r="A13" s="19">
        <v>10</v>
      </c>
      <c r="B13" s="20" t="s">
        <v>131</v>
      </c>
      <c r="C13" s="20">
        <v>174</v>
      </c>
      <c r="D13" s="21">
        <v>23</v>
      </c>
      <c r="E13" s="28">
        <v>42</v>
      </c>
      <c r="F13" s="22">
        <v>164</v>
      </c>
      <c r="G13" s="23">
        <f t="shared" si="0"/>
        <v>23</v>
      </c>
      <c r="H13" s="24">
        <f t="shared" si="1"/>
        <v>187</v>
      </c>
      <c r="I13" s="22">
        <v>174</v>
      </c>
      <c r="J13" s="23">
        <f t="shared" si="2"/>
        <v>23</v>
      </c>
      <c r="K13" s="24">
        <f t="shared" si="3"/>
        <v>197</v>
      </c>
      <c r="L13" s="27">
        <f t="shared" si="4"/>
        <v>384</v>
      </c>
      <c r="M13" s="22">
        <v>222</v>
      </c>
      <c r="N13" s="23">
        <f t="shared" si="5"/>
        <v>23</v>
      </c>
      <c r="O13" s="24">
        <f t="shared" si="6"/>
        <v>245</v>
      </c>
      <c r="P13" s="27">
        <f t="shared" si="7"/>
        <v>629</v>
      </c>
      <c r="Q13" s="22">
        <v>150</v>
      </c>
      <c r="R13" s="23">
        <f t="shared" si="8"/>
        <v>23</v>
      </c>
      <c r="S13" s="24">
        <f t="shared" si="9"/>
        <v>173</v>
      </c>
      <c r="T13" s="27">
        <f t="shared" si="10"/>
        <v>802</v>
      </c>
      <c r="U13" s="22">
        <v>165</v>
      </c>
      <c r="V13" s="23">
        <f t="shared" si="11"/>
        <v>23</v>
      </c>
      <c r="W13" s="24">
        <f t="shared" si="12"/>
        <v>188</v>
      </c>
      <c r="X13" s="27">
        <f t="shared" si="13"/>
        <v>990</v>
      </c>
      <c r="Y13" s="22">
        <v>203</v>
      </c>
      <c r="Z13" s="23">
        <f t="shared" si="14"/>
        <v>23</v>
      </c>
      <c r="AA13" s="24">
        <f t="shared" si="15"/>
        <v>226</v>
      </c>
      <c r="AB13" s="25">
        <f t="shared" si="16"/>
        <v>1216</v>
      </c>
      <c r="AC13" s="56">
        <f t="shared" si="17"/>
        <v>1078</v>
      </c>
      <c r="AD13" s="26">
        <f t="shared" si="18"/>
        <v>179.66666666666666</v>
      </c>
    </row>
    <row r="14" spans="1:32" ht="12.75">
      <c r="A14" s="19">
        <v>11</v>
      </c>
      <c r="B14" s="20" t="s">
        <v>123</v>
      </c>
      <c r="C14" s="20">
        <v>166</v>
      </c>
      <c r="D14" s="21">
        <v>30</v>
      </c>
      <c r="E14" s="28">
        <v>31</v>
      </c>
      <c r="F14" s="22">
        <v>142</v>
      </c>
      <c r="G14" s="23">
        <f t="shared" si="0"/>
        <v>30</v>
      </c>
      <c r="H14" s="24">
        <f t="shared" si="1"/>
        <v>172</v>
      </c>
      <c r="I14" s="22">
        <v>222</v>
      </c>
      <c r="J14" s="23">
        <f t="shared" si="2"/>
        <v>30</v>
      </c>
      <c r="K14" s="24">
        <f t="shared" si="3"/>
        <v>252</v>
      </c>
      <c r="L14" s="27">
        <f t="shared" si="4"/>
        <v>424</v>
      </c>
      <c r="M14" s="22">
        <v>158</v>
      </c>
      <c r="N14" s="23">
        <f t="shared" si="5"/>
        <v>30</v>
      </c>
      <c r="O14" s="24">
        <f t="shared" si="6"/>
        <v>188</v>
      </c>
      <c r="P14" s="27">
        <f t="shared" si="7"/>
        <v>612</v>
      </c>
      <c r="Q14" s="22">
        <v>163</v>
      </c>
      <c r="R14" s="23">
        <f t="shared" si="8"/>
        <v>30</v>
      </c>
      <c r="S14" s="24">
        <f t="shared" si="9"/>
        <v>193</v>
      </c>
      <c r="T14" s="27">
        <f t="shared" si="10"/>
        <v>805</v>
      </c>
      <c r="U14" s="22">
        <v>169</v>
      </c>
      <c r="V14" s="23">
        <f t="shared" si="11"/>
        <v>30</v>
      </c>
      <c r="W14" s="24">
        <f t="shared" si="12"/>
        <v>199</v>
      </c>
      <c r="X14" s="27">
        <f t="shared" si="13"/>
        <v>1004</v>
      </c>
      <c r="Y14" s="22">
        <v>177</v>
      </c>
      <c r="Z14" s="23">
        <f t="shared" si="14"/>
        <v>30</v>
      </c>
      <c r="AA14" s="24">
        <f t="shared" si="15"/>
        <v>207</v>
      </c>
      <c r="AB14" s="25">
        <f t="shared" si="16"/>
        <v>1211</v>
      </c>
      <c r="AC14" s="56">
        <f t="shared" si="17"/>
        <v>1031</v>
      </c>
      <c r="AD14" s="26">
        <f t="shared" si="18"/>
        <v>171.83333333333334</v>
      </c>
      <c r="AF14" s="49"/>
    </row>
    <row r="15" spans="1:30" ht="12.75">
      <c r="A15" s="19">
        <v>12</v>
      </c>
      <c r="B15" s="20" t="s">
        <v>115</v>
      </c>
      <c r="C15" s="20">
        <v>171</v>
      </c>
      <c r="D15" s="21">
        <v>26</v>
      </c>
      <c r="E15" s="28">
        <v>12</v>
      </c>
      <c r="F15" s="22">
        <v>131</v>
      </c>
      <c r="G15" s="23">
        <f t="shared" si="0"/>
        <v>26</v>
      </c>
      <c r="H15" s="24">
        <f t="shared" si="1"/>
        <v>157</v>
      </c>
      <c r="I15" s="22">
        <v>185</v>
      </c>
      <c r="J15" s="23">
        <f t="shared" si="2"/>
        <v>26</v>
      </c>
      <c r="K15" s="24">
        <f t="shared" si="3"/>
        <v>211</v>
      </c>
      <c r="L15" s="27">
        <f t="shared" si="4"/>
        <v>368</v>
      </c>
      <c r="M15" s="22">
        <v>163</v>
      </c>
      <c r="N15" s="23">
        <f t="shared" si="5"/>
        <v>26</v>
      </c>
      <c r="O15" s="24">
        <f t="shared" si="6"/>
        <v>189</v>
      </c>
      <c r="P15" s="27">
        <f t="shared" si="7"/>
        <v>557</v>
      </c>
      <c r="Q15" s="22">
        <v>169</v>
      </c>
      <c r="R15" s="23">
        <f t="shared" si="8"/>
        <v>26</v>
      </c>
      <c r="S15" s="24">
        <f t="shared" si="9"/>
        <v>195</v>
      </c>
      <c r="T15" s="27">
        <f t="shared" si="10"/>
        <v>752</v>
      </c>
      <c r="U15" s="22">
        <v>210</v>
      </c>
      <c r="V15" s="23">
        <f t="shared" si="11"/>
        <v>26</v>
      </c>
      <c r="W15" s="24">
        <f t="shared" si="12"/>
        <v>236</v>
      </c>
      <c r="X15" s="27">
        <f t="shared" si="13"/>
        <v>988</v>
      </c>
      <c r="Y15" s="22">
        <v>180</v>
      </c>
      <c r="Z15" s="23">
        <f t="shared" si="14"/>
        <v>26</v>
      </c>
      <c r="AA15" s="24">
        <f t="shared" si="15"/>
        <v>206</v>
      </c>
      <c r="AB15" s="25">
        <f t="shared" si="16"/>
        <v>1194</v>
      </c>
      <c r="AC15" s="56">
        <f t="shared" si="17"/>
        <v>1038</v>
      </c>
      <c r="AD15" s="26">
        <f t="shared" si="18"/>
        <v>173</v>
      </c>
    </row>
    <row r="16" spans="1:30" ht="12.75">
      <c r="A16" s="19">
        <v>13</v>
      </c>
      <c r="B16" s="20" t="s">
        <v>134</v>
      </c>
      <c r="C16" s="20">
        <v>132</v>
      </c>
      <c r="D16" s="21">
        <v>61</v>
      </c>
      <c r="E16" s="28">
        <v>45</v>
      </c>
      <c r="F16" s="22">
        <v>175</v>
      </c>
      <c r="G16" s="23">
        <f t="shared" si="0"/>
        <v>61</v>
      </c>
      <c r="H16" s="24">
        <f t="shared" si="1"/>
        <v>236</v>
      </c>
      <c r="I16" s="22">
        <v>112</v>
      </c>
      <c r="J16" s="23">
        <f t="shared" si="2"/>
        <v>61</v>
      </c>
      <c r="K16" s="24">
        <f t="shared" si="3"/>
        <v>173</v>
      </c>
      <c r="L16" s="27">
        <f t="shared" si="4"/>
        <v>409</v>
      </c>
      <c r="M16" s="22">
        <v>146</v>
      </c>
      <c r="N16" s="23">
        <f t="shared" si="5"/>
        <v>61</v>
      </c>
      <c r="O16" s="24">
        <f t="shared" si="6"/>
        <v>207</v>
      </c>
      <c r="P16" s="27">
        <f t="shared" si="7"/>
        <v>616</v>
      </c>
      <c r="Q16" s="22">
        <v>149</v>
      </c>
      <c r="R16" s="23">
        <f t="shared" si="8"/>
        <v>61</v>
      </c>
      <c r="S16" s="24">
        <f t="shared" si="9"/>
        <v>210</v>
      </c>
      <c r="T16" s="27">
        <f t="shared" si="10"/>
        <v>826</v>
      </c>
      <c r="U16" s="22">
        <v>108</v>
      </c>
      <c r="V16" s="23">
        <f t="shared" si="11"/>
        <v>61</v>
      </c>
      <c r="W16" s="24">
        <f t="shared" si="12"/>
        <v>169</v>
      </c>
      <c r="X16" s="27">
        <f t="shared" si="13"/>
        <v>995</v>
      </c>
      <c r="Y16" s="22">
        <v>135</v>
      </c>
      <c r="Z16" s="23">
        <f t="shared" si="14"/>
        <v>61</v>
      </c>
      <c r="AA16" s="24">
        <f t="shared" si="15"/>
        <v>196</v>
      </c>
      <c r="AB16" s="25">
        <f t="shared" si="16"/>
        <v>1191</v>
      </c>
      <c r="AC16" s="56">
        <f t="shared" si="17"/>
        <v>825</v>
      </c>
      <c r="AD16" s="26">
        <f t="shared" si="18"/>
        <v>137.5</v>
      </c>
    </row>
    <row r="17" spans="1:30" ht="12.75">
      <c r="A17" s="19">
        <v>14</v>
      </c>
      <c r="B17" s="20" t="s">
        <v>126</v>
      </c>
      <c r="C17" s="20">
        <v>156</v>
      </c>
      <c r="D17" s="21">
        <v>39</v>
      </c>
      <c r="E17" s="28">
        <v>35</v>
      </c>
      <c r="F17" s="22">
        <v>144</v>
      </c>
      <c r="G17" s="23">
        <f t="shared" si="0"/>
        <v>39</v>
      </c>
      <c r="H17" s="24">
        <f t="shared" si="1"/>
        <v>183</v>
      </c>
      <c r="I17" s="22">
        <v>181</v>
      </c>
      <c r="J17" s="23">
        <f t="shared" si="2"/>
        <v>39</v>
      </c>
      <c r="K17" s="24">
        <f t="shared" si="3"/>
        <v>220</v>
      </c>
      <c r="L17" s="27">
        <f t="shared" si="4"/>
        <v>403</v>
      </c>
      <c r="M17" s="22">
        <v>135</v>
      </c>
      <c r="N17" s="23">
        <f t="shared" si="5"/>
        <v>39</v>
      </c>
      <c r="O17" s="24">
        <f t="shared" si="6"/>
        <v>174</v>
      </c>
      <c r="P17" s="27">
        <f t="shared" si="7"/>
        <v>577</v>
      </c>
      <c r="Q17" s="22">
        <v>148</v>
      </c>
      <c r="R17" s="23">
        <f t="shared" si="8"/>
        <v>39</v>
      </c>
      <c r="S17" s="24">
        <f t="shared" si="9"/>
        <v>187</v>
      </c>
      <c r="T17" s="27">
        <f t="shared" si="10"/>
        <v>764</v>
      </c>
      <c r="U17" s="22">
        <v>190</v>
      </c>
      <c r="V17" s="23">
        <f t="shared" si="11"/>
        <v>39</v>
      </c>
      <c r="W17" s="24">
        <f t="shared" si="12"/>
        <v>229</v>
      </c>
      <c r="X17" s="27">
        <f t="shared" si="13"/>
        <v>993</v>
      </c>
      <c r="Y17" s="22">
        <v>140</v>
      </c>
      <c r="Z17" s="23">
        <f t="shared" si="14"/>
        <v>39</v>
      </c>
      <c r="AA17" s="24">
        <f t="shared" si="15"/>
        <v>179</v>
      </c>
      <c r="AB17" s="25">
        <f t="shared" si="16"/>
        <v>1172</v>
      </c>
      <c r="AC17" s="56">
        <f t="shared" si="17"/>
        <v>938</v>
      </c>
      <c r="AD17" s="26">
        <f t="shared" si="18"/>
        <v>156.33333333333334</v>
      </c>
    </row>
    <row r="18" spans="1:30" ht="12.75">
      <c r="A18" s="19">
        <v>15</v>
      </c>
      <c r="B18" s="20" t="s">
        <v>153</v>
      </c>
      <c r="C18" s="20">
        <v>172</v>
      </c>
      <c r="D18" s="21">
        <v>25</v>
      </c>
      <c r="E18" s="28">
        <v>17</v>
      </c>
      <c r="F18" s="22">
        <v>189</v>
      </c>
      <c r="G18" s="23">
        <f t="shared" si="0"/>
        <v>25</v>
      </c>
      <c r="H18" s="24">
        <f t="shared" si="1"/>
        <v>214</v>
      </c>
      <c r="I18" s="22">
        <v>123</v>
      </c>
      <c r="J18" s="23">
        <f t="shared" si="2"/>
        <v>25</v>
      </c>
      <c r="K18" s="24">
        <f t="shared" si="3"/>
        <v>148</v>
      </c>
      <c r="L18" s="27">
        <f t="shared" si="4"/>
        <v>362</v>
      </c>
      <c r="M18" s="22">
        <v>197</v>
      </c>
      <c r="N18" s="23">
        <f t="shared" si="5"/>
        <v>25</v>
      </c>
      <c r="O18" s="24">
        <f t="shared" si="6"/>
        <v>222</v>
      </c>
      <c r="P18" s="27">
        <f t="shared" si="7"/>
        <v>584</v>
      </c>
      <c r="Q18" s="22">
        <v>190</v>
      </c>
      <c r="R18" s="23">
        <f t="shared" si="8"/>
        <v>25</v>
      </c>
      <c r="S18" s="24">
        <f t="shared" si="9"/>
        <v>215</v>
      </c>
      <c r="T18" s="27">
        <f t="shared" si="10"/>
        <v>799</v>
      </c>
      <c r="U18" s="22">
        <v>175</v>
      </c>
      <c r="V18" s="23">
        <f t="shared" si="11"/>
        <v>25</v>
      </c>
      <c r="W18" s="24">
        <f t="shared" si="12"/>
        <v>200</v>
      </c>
      <c r="X18" s="27">
        <f t="shared" si="13"/>
        <v>999</v>
      </c>
      <c r="Y18" s="22">
        <v>147</v>
      </c>
      <c r="Z18" s="23">
        <f t="shared" si="14"/>
        <v>25</v>
      </c>
      <c r="AA18" s="24">
        <f t="shared" si="15"/>
        <v>172</v>
      </c>
      <c r="AB18" s="25">
        <f t="shared" si="16"/>
        <v>1171</v>
      </c>
      <c r="AC18" s="56">
        <f t="shared" si="17"/>
        <v>1021</v>
      </c>
      <c r="AD18" s="26">
        <f t="shared" si="18"/>
        <v>170.16666666666666</v>
      </c>
    </row>
    <row r="19" spans="1:30" ht="12.75">
      <c r="A19" s="19">
        <v>16</v>
      </c>
      <c r="B19" s="20" t="s">
        <v>130</v>
      </c>
      <c r="C19" s="20">
        <v>142</v>
      </c>
      <c r="D19" s="21">
        <v>52</v>
      </c>
      <c r="E19" s="28">
        <v>40</v>
      </c>
      <c r="F19" s="22">
        <v>113</v>
      </c>
      <c r="G19" s="23">
        <f t="shared" si="0"/>
        <v>52</v>
      </c>
      <c r="H19" s="24">
        <f t="shared" si="1"/>
        <v>165</v>
      </c>
      <c r="I19" s="22">
        <v>129</v>
      </c>
      <c r="J19" s="23">
        <f t="shared" si="2"/>
        <v>52</v>
      </c>
      <c r="K19" s="24">
        <f t="shared" si="3"/>
        <v>181</v>
      </c>
      <c r="L19" s="27">
        <f t="shared" si="4"/>
        <v>346</v>
      </c>
      <c r="M19" s="22">
        <v>146</v>
      </c>
      <c r="N19" s="23">
        <f t="shared" si="5"/>
        <v>52</v>
      </c>
      <c r="O19" s="24">
        <f t="shared" si="6"/>
        <v>198</v>
      </c>
      <c r="P19" s="27">
        <f t="shared" si="7"/>
        <v>544</v>
      </c>
      <c r="Q19" s="22">
        <v>145</v>
      </c>
      <c r="R19" s="23">
        <f t="shared" si="8"/>
        <v>52</v>
      </c>
      <c r="S19" s="24">
        <f t="shared" si="9"/>
        <v>197</v>
      </c>
      <c r="T19" s="27">
        <f t="shared" si="10"/>
        <v>741</v>
      </c>
      <c r="U19" s="22">
        <v>149</v>
      </c>
      <c r="V19" s="23">
        <f t="shared" si="11"/>
        <v>52</v>
      </c>
      <c r="W19" s="24">
        <f t="shared" si="12"/>
        <v>201</v>
      </c>
      <c r="X19" s="27">
        <f t="shared" si="13"/>
        <v>942</v>
      </c>
      <c r="Y19" s="22">
        <v>160</v>
      </c>
      <c r="Z19" s="23">
        <f t="shared" si="14"/>
        <v>52</v>
      </c>
      <c r="AA19" s="24">
        <f t="shared" si="15"/>
        <v>212</v>
      </c>
      <c r="AB19" s="25">
        <f t="shared" si="16"/>
        <v>1154</v>
      </c>
      <c r="AC19" s="56">
        <f t="shared" si="17"/>
        <v>842</v>
      </c>
      <c r="AD19" s="26">
        <f t="shared" si="18"/>
        <v>140.33333333333334</v>
      </c>
    </row>
    <row r="20" spans="1:30" ht="12.75">
      <c r="A20" s="19">
        <v>17</v>
      </c>
      <c r="B20" s="20" t="s">
        <v>154</v>
      </c>
      <c r="C20" s="20">
        <v>175</v>
      </c>
      <c r="D20" s="21">
        <v>22</v>
      </c>
      <c r="E20" s="28">
        <v>19</v>
      </c>
      <c r="F20" s="22">
        <v>183</v>
      </c>
      <c r="G20" s="23">
        <f t="shared" si="0"/>
        <v>22</v>
      </c>
      <c r="H20" s="24">
        <f t="shared" si="1"/>
        <v>205</v>
      </c>
      <c r="I20" s="22">
        <v>181</v>
      </c>
      <c r="J20" s="23">
        <f t="shared" si="2"/>
        <v>22</v>
      </c>
      <c r="K20" s="24">
        <f t="shared" si="3"/>
        <v>203</v>
      </c>
      <c r="L20" s="27">
        <f t="shared" si="4"/>
        <v>408</v>
      </c>
      <c r="M20" s="22">
        <v>159</v>
      </c>
      <c r="N20" s="23">
        <f t="shared" si="5"/>
        <v>22</v>
      </c>
      <c r="O20" s="24">
        <f t="shared" si="6"/>
        <v>181</v>
      </c>
      <c r="P20" s="27">
        <f t="shared" si="7"/>
        <v>589</v>
      </c>
      <c r="Q20" s="22">
        <v>218</v>
      </c>
      <c r="R20" s="23">
        <f t="shared" si="8"/>
        <v>22</v>
      </c>
      <c r="S20" s="24">
        <f t="shared" si="9"/>
        <v>240</v>
      </c>
      <c r="T20" s="27">
        <f t="shared" si="10"/>
        <v>829</v>
      </c>
      <c r="U20" s="22">
        <v>129</v>
      </c>
      <c r="V20" s="23">
        <f t="shared" si="11"/>
        <v>22</v>
      </c>
      <c r="W20" s="24">
        <f t="shared" si="12"/>
        <v>151</v>
      </c>
      <c r="X20" s="27">
        <f t="shared" si="13"/>
        <v>980</v>
      </c>
      <c r="Y20" s="22">
        <v>148</v>
      </c>
      <c r="Z20" s="23">
        <f t="shared" si="14"/>
        <v>22</v>
      </c>
      <c r="AA20" s="24">
        <f t="shared" si="15"/>
        <v>170</v>
      </c>
      <c r="AB20" s="25">
        <f t="shared" si="16"/>
        <v>1150</v>
      </c>
      <c r="AC20" s="56">
        <f t="shared" si="17"/>
        <v>1018</v>
      </c>
      <c r="AD20" s="26">
        <f t="shared" si="18"/>
        <v>169.66666666666666</v>
      </c>
    </row>
    <row r="21" spans="1:30" ht="12.75">
      <c r="A21" s="19">
        <v>18</v>
      </c>
      <c r="B21" s="20" t="s">
        <v>125</v>
      </c>
      <c r="C21" s="20">
        <v>137</v>
      </c>
      <c r="D21" s="21">
        <v>56</v>
      </c>
      <c r="E21" s="28">
        <v>33</v>
      </c>
      <c r="F21" s="22">
        <v>111</v>
      </c>
      <c r="G21" s="23">
        <f t="shared" si="0"/>
        <v>56</v>
      </c>
      <c r="H21" s="24">
        <f t="shared" si="1"/>
        <v>167</v>
      </c>
      <c r="I21" s="22">
        <v>94</v>
      </c>
      <c r="J21" s="23">
        <f t="shared" si="2"/>
        <v>56</v>
      </c>
      <c r="K21" s="24">
        <f t="shared" si="3"/>
        <v>150</v>
      </c>
      <c r="L21" s="27">
        <f t="shared" si="4"/>
        <v>317</v>
      </c>
      <c r="M21" s="22">
        <v>151</v>
      </c>
      <c r="N21" s="23">
        <f t="shared" si="5"/>
        <v>56</v>
      </c>
      <c r="O21" s="24">
        <f t="shared" si="6"/>
        <v>207</v>
      </c>
      <c r="P21" s="27">
        <f t="shared" si="7"/>
        <v>524</v>
      </c>
      <c r="Q21" s="22">
        <v>159</v>
      </c>
      <c r="R21" s="23">
        <f t="shared" si="8"/>
        <v>56</v>
      </c>
      <c r="S21" s="24">
        <f t="shared" si="9"/>
        <v>215</v>
      </c>
      <c r="T21" s="27">
        <f t="shared" si="10"/>
        <v>739</v>
      </c>
      <c r="U21" s="22">
        <v>127</v>
      </c>
      <c r="V21" s="23">
        <f t="shared" si="11"/>
        <v>56</v>
      </c>
      <c r="W21" s="24">
        <f t="shared" si="12"/>
        <v>183</v>
      </c>
      <c r="X21" s="27">
        <f t="shared" si="13"/>
        <v>922</v>
      </c>
      <c r="Y21" s="22">
        <v>148</v>
      </c>
      <c r="Z21" s="23">
        <f t="shared" si="14"/>
        <v>56</v>
      </c>
      <c r="AA21" s="24">
        <f t="shared" si="15"/>
        <v>204</v>
      </c>
      <c r="AB21" s="25">
        <f t="shared" si="16"/>
        <v>1126</v>
      </c>
      <c r="AC21" s="56">
        <f t="shared" si="17"/>
        <v>790</v>
      </c>
      <c r="AD21" s="26">
        <f t="shared" si="18"/>
        <v>131.66666666666666</v>
      </c>
    </row>
    <row r="22" spans="1:30" ht="12.75">
      <c r="A22" s="19">
        <v>19</v>
      </c>
      <c r="B22" s="20" t="s">
        <v>133</v>
      </c>
      <c r="C22" s="20">
        <v>165</v>
      </c>
      <c r="D22" s="21">
        <v>31</v>
      </c>
      <c r="E22" s="28">
        <v>43</v>
      </c>
      <c r="F22" s="22">
        <v>155</v>
      </c>
      <c r="G22" s="23">
        <f t="shared" si="0"/>
        <v>31</v>
      </c>
      <c r="H22" s="24">
        <f t="shared" si="1"/>
        <v>186</v>
      </c>
      <c r="I22" s="22">
        <v>144</v>
      </c>
      <c r="J22" s="23">
        <f t="shared" si="2"/>
        <v>31</v>
      </c>
      <c r="K22" s="24">
        <f t="shared" si="3"/>
        <v>175</v>
      </c>
      <c r="L22" s="27">
        <f t="shared" si="4"/>
        <v>361</v>
      </c>
      <c r="M22" s="22">
        <v>136</v>
      </c>
      <c r="N22" s="23">
        <f t="shared" si="5"/>
        <v>31</v>
      </c>
      <c r="O22" s="24">
        <f t="shared" si="6"/>
        <v>167</v>
      </c>
      <c r="P22" s="27">
        <f t="shared" si="7"/>
        <v>528</v>
      </c>
      <c r="Q22" s="22">
        <v>175</v>
      </c>
      <c r="R22" s="23">
        <f t="shared" si="8"/>
        <v>31</v>
      </c>
      <c r="S22" s="24">
        <f t="shared" si="9"/>
        <v>206</v>
      </c>
      <c r="T22" s="27">
        <f t="shared" si="10"/>
        <v>734</v>
      </c>
      <c r="U22" s="22">
        <v>147</v>
      </c>
      <c r="V22" s="23">
        <f t="shared" si="11"/>
        <v>31</v>
      </c>
      <c r="W22" s="24">
        <f t="shared" si="12"/>
        <v>178</v>
      </c>
      <c r="X22" s="27">
        <f t="shared" si="13"/>
        <v>912</v>
      </c>
      <c r="Y22" s="22">
        <v>180</v>
      </c>
      <c r="Z22" s="23">
        <f t="shared" si="14"/>
        <v>31</v>
      </c>
      <c r="AA22" s="24">
        <f t="shared" si="15"/>
        <v>211</v>
      </c>
      <c r="AB22" s="25">
        <f t="shared" si="16"/>
        <v>1123</v>
      </c>
      <c r="AC22" s="56">
        <f t="shared" si="17"/>
        <v>937</v>
      </c>
      <c r="AD22" s="26">
        <f t="shared" si="18"/>
        <v>156.16666666666666</v>
      </c>
    </row>
    <row r="23" spans="1:30" ht="12.75">
      <c r="A23" s="19">
        <v>20</v>
      </c>
      <c r="B23" s="20" t="s">
        <v>129</v>
      </c>
      <c r="C23" s="20">
        <v>156</v>
      </c>
      <c r="D23" s="21">
        <v>39</v>
      </c>
      <c r="E23" s="28">
        <v>37</v>
      </c>
      <c r="F23" s="22">
        <v>128</v>
      </c>
      <c r="G23" s="23">
        <f t="shared" si="0"/>
        <v>39</v>
      </c>
      <c r="H23" s="24">
        <f t="shared" si="1"/>
        <v>167</v>
      </c>
      <c r="I23" s="22">
        <v>132</v>
      </c>
      <c r="J23" s="23">
        <f t="shared" si="2"/>
        <v>39</v>
      </c>
      <c r="K23" s="24">
        <f t="shared" si="3"/>
        <v>171</v>
      </c>
      <c r="L23" s="27">
        <f t="shared" si="4"/>
        <v>338</v>
      </c>
      <c r="M23" s="22">
        <v>149</v>
      </c>
      <c r="N23" s="23">
        <f t="shared" si="5"/>
        <v>39</v>
      </c>
      <c r="O23" s="24">
        <f t="shared" si="6"/>
        <v>188</v>
      </c>
      <c r="P23" s="27">
        <f t="shared" si="7"/>
        <v>526</v>
      </c>
      <c r="Q23" s="22">
        <v>159</v>
      </c>
      <c r="R23" s="23">
        <f t="shared" si="8"/>
        <v>39</v>
      </c>
      <c r="S23" s="24">
        <f t="shared" si="9"/>
        <v>198</v>
      </c>
      <c r="T23" s="27">
        <f t="shared" si="10"/>
        <v>724</v>
      </c>
      <c r="U23" s="22">
        <v>161</v>
      </c>
      <c r="V23" s="23">
        <f t="shared" si="11"/>
        <v>39</v>
      </c>
      <c r="W23" s="24">
        <f t="shared" si="12"/>
        <v>200</v>
      </c>
      <c r="X23" s="27">
        <f t="shared" si="13"/>
        <v>924</v>
      </c>
      <c r="Y23" s="22">
        <v>149</v>
      </c>
      <c r="Z23" s="23">
        <f t="shared" si="14"/>
        <v>39</v>
      </c>
      <c r="AA23" s="24">
        <f t="shared" si="15"/>
        <v>188</v>
      </c>
      <c r="AB23" s="25">
        <f t="shared" si="16"/>
        <v>1112</v>
      </c>
      <c r="AC23" s="56">
        <f t="shared" si="17"/>
        <v>878</v>
      </c>
      <c r="AD23" s="26">
        <f t="shared" si="18"/>
        <v>146.33333333333334</v>
      </c>
    </row>
    <row r="24" spans="1:30" ht="12.75">
      <c r="A24" s="19">
        <v>21</v>
      </c>
      <c r="B24" s="20" t="s">
        <v>145</v>
      </c>
      <c r="C24" s="20">
        <v>158</v>
      </c>
      <c r="D24" s="21">
        <v>37</v>
      </c>
      <c r="E24" s="28">
        <v>34</v>
      </c>
      <c r="F24" s="22">
        <v>122</v>
      </c>
      <c r="G24" s="23">
        <f t="shared" si="0"/>
        <v>37</v>
      </c>
      <c r="H24" s="24">
        <f t="shared" si="1"/>
        <v>159</v>
      </c>
      <c r="I24" s="22">
        <v>170</v>
      </c>
      <c r="J24" s="23">
        <f t="shared" si="2"/>
        <v>37</v>
      </c>
      <c r="K24" s="24">
        <f t="shared" si="3"/>
        <v>207</v>
      </c>
      <c r="L24" s="27">
        <f t="shared" si="4"/>
        <v>366</v>
      </c>
      <c r="M24" s="22">
        <v>118</v>
      </c>
      <c r="N24" s="23">
        <f t="shared" si="5"/>
        <v>37</v>
      </c>
      <c r="O24" s="24">
        <f t="shared" si="6"/>
        <v>155</v>
      </c>
      <c r="P24" s="27">
        <f t="shared" si="7"/>
        <v>521</v>
      </c>
      <c r="Q24" s="22">
        <v>176</v>
      </c>
      <c r="R24" s="23">
        <f t="shared" si="8"/>
        <v>37</v>
      </c>
      <c r="S24" s="24">
        <f t="shared" si="9"/>
        <v>213</v>
      </c>
      <c r="T24" s="27">
        <f t="shared" si="10"/>
        <v>734</v>
      </c>
      <c r="U24" s="22">
        <v>160</v>
      </c>
      <c r="V24" s="23">
        <f t="shared" si="11"/>
        <v>37</v>
      </c>
      <c r="W24" s="24">
        <f t="shared" si="12"/>
        <v>197</v>
      </c>
      <c r="X24" s="27">
        <f t="shared" si="13"/>
        <v>931</v>
      </c>
      <c r="Y24" s="22">
        <v>143</v>
      </c>
      <c r="Z24" s="23">
        <f t="shared" si="14"/>
        <v>37</v>
      </c>
      <c r="AA24" s="24">
        <f t="shared" si="15"/>
        <v>180</v>
      </c>
      <c r="AB24" s="25">
        <f t="shared" si="16"/>
        <v>1111</v>
      </c>
      <c r="AC24" s="56">
        <f t="shared" si="17"/>
        <v>889</v>
      </c>
      <c r="AD24" s="26">
        <f t="shared" si="18"/>
        <v>148.16666666666666</v>
      </c>
    </row>
    <row r="25" spans="1:30" ht="12.75">
      <c r="A25" s="19">
        <v>22</v>
      </c>
      <c r="B25" s="20" t="s">
        <v>142</v>
      </c>
      <c r="C25" s="20">
        <v>164</v>
      </c>
      <c r="D25" s="21">
        <v>32</v>
      </c>
      <c r="E25" s="28">
        <v>14</v>
      </c>
      <c r="F25" s="22">
        <v>156</v>
      </c>
      <c r="G25" s="23">
        <f t="shared" si="0"/>
        <v>32</v>
      </c>
      <c r="H25" s="24">
        <f t="shared" si="1"/>
        <v>188</v>
      </c>
      <c r="I25" s="22">
        <v>179</v>
      </c>
      <c r="J25" s="23">
        <f t="shared" si="2"/>
        <v>32</v>
      </c>
      <c r="K25" s="24">
        <f t="shared" si="3"/>
        <v>211</v>
      </c>
      <c r="L25" s="27">
        <f t="shared" si="4"/>
        <v>399</v>
      </c>
      <c r="M25" s="22">
        <v>171</v>
      </c>
      <c r="N25" s="23">
        <f t="shared" si="5"/>
        <v>32</v>
      </c>
      <c r="O25" s="24">
        <f t="shared" si="6"/>
        <v>203</v>
      </c>
      <c r="P25" s="27">
        <f t="shared" si="7"/>
        <v>602</v>
      </c>
      <c r="Q25" s="22">
        <v>116</v>
      </c>
      <c r="R25" s="23">
        <f t="shared" si="8"/>
        <v>32</v>
      </c>
      <c r="S25" s="24">
        <f t="shared" si="9"/>
        <v>148</v>
      </c>
      <c r="T25" s="27">
        <f t="shared" si="10"/>
        <v>750</v>
      </c>
      <c r="U25" s="22">
        <v>157</v>
      </c>
      <c r="V25" s="23">
        <f t="shared" si="11"/>
        <v>32</v>
      </c>
      <c r="W25" s="24">
        <f t="shared" si="12"/>
        <v>189</v>
      </c>
      <c r="X25" s="27">
        <f t="shared" si="13"/>
        <v>939</v>
      </c>
      <c r="Y25" s="22">
        <v>135</v>
      </c>
      <c r="Z25" s="23">
        <f t="shared" si="14"/>
        <v>32</v>
      </c>
      <c r="AA25" s="24">
        <f t="shared" si="15"/>
        <v>167</v>
      </c>
      <c r="AB25" s="25">
        <f t="shared" si="16"/>
        <v>1106</v>
      </c>
      <c r="AC25" s="56">
        <f t="shared" si="17"/>
        <v>914</v>
      </c>
      <c r="AD25" s="26">
        <f t="shared" si="18"/>
        <v>152.33333333333334</v>
      </c>
    </row>
    <row r="26" spans="1:30" ht="12.75">
      <c r="A26" s="19">
        <v>23</v>
      </c>
      <c r="B26" s="20" t="s">
        <v>127</v>
      </c>
      <c r="C26" s="20">
        <v>173</v>
      </c>
      <c r="D26" s="21">
        <v>24</v>
      </c>
      <c r="E26" s="28">
        <v>35</v>
      </c>
      <c r="F26" s="22">
        <v>204</v>
      </c>
      <c r="G26" s="23">
        <f t="shared" si="0"/>
        <v>24</v>
      </c>
      <c r="H26" s="24">
        <f t="shared" si="1"/>
        <v>228</v>
      </c>
      <c r="I26" s="22">
        <v>169</v>
      </c>
      <c r="J26" s="23">
        <f t="shared" si="2"/>
        <v>24</v>
      </c>
      <c r="K26" s="24">
        <f t="shared" si="3"/>
        <v>193</v>
      </c>
      <c r="L26" s="27">
        <f t="shared" si="4"/>
        <v>421</v>
      </c>
      <c r="M26" s="22">
        <v>166</v>
      </c>
      <c r="N26" s="23">
        <f t="shared" si="5"/>
        <v>24</v>
      </c>
      <c r="O26" s="24">
        <f t="shared" si="6"/>
        <v>190</v>
      </c>
      <c r="P26" s="27">
        <f t="shared" si="7"/>
        <v>611</v>
      </c>
      <c r="Q26" s="22">
        <v>133</v>
      </c>
      <c r="R26" s="23">
        <f t="shared" si="8"/>
        <v>24</v>
      </c>
      <c r="S26" s="24">
        <f t="shared" si="9"/>
        <v>157</v>
      </c>
      <c r="T26" s="27">
        <f t="shared" si="10"/>
        <v>768</v>
      </c>
      <c r="U26" s="22">
        <v>122</v>
      </c>
      <c r="V26" s="23">
        <f t="shared" si="11"/>
        <v>24</v>
      </c>
      <c r="W26" s="24">
        <f t="shared" si="12"/>
        <v>146</v>
      </c>
      <c r="X26" s="27">
        <f t="shared" si="13"/>
        <v>914</v>
      </c>
      <c r="Y26" s="22">
        <v>143</v>
      </c>
      <c r="Z26" s="23">
        <f t="shared" si="14"/>
        <v>24</v>
      </c>
      <c r="AA26" s="24">
        <f t="shared" si="15"/>
        <v>167</v>
      </c>
      <c r="AB26" s="25">
        <f t="shared" si="16"/>
        <v>1081</v>
      </c>
      <c r="AC26" s="56">
        <f t="shared" si="17"/>
        <v>937</v>
      </c>
      <c r="AD26" s="26">
        <f t="shared" si="18"/>
        <v>156.16666666666666</v>
      </c>
    </row>
    <row r="27" spans="1:30" ht="12.75">
      <c r="A27" s="19">
        <v>24</v>
      </c>
      <c r="B27" s="20" t="s">
        <v>132</v>
      </c>
      <c r="C27" s="20">
        <v>175</v>
      </c>
      <c r="D27" s="21">
        <v>22</v>
      </c>
      <c r="E27" s="28">
        <v>42</v>
      </c>
      <c r="F27" s="22">
        <v>144</v>
      </c>
      <c r="G27" s="23">
        <f t="shared" si="0"/>
        <v>22</v>
      </c>
      <c r="H27" s="24">
        <f t="shared" si="1"/>
        <v>166</v>
      </c>
      <c r="I27" s="22">
        <v>159</v>
      </c>
      <c r="J27" s="23">
        <f t="shared" si="2"/>
        <v>22</v>
      </c>
      <c r="K27" s="24">
        <f t="shared" si="3"/>
        <v>181</v>
      </c>
      <c r="L27" s="27">
        <f t="shared" si="4"/>
        <v>347</v>
      </c>
      <c r="M27" s="22">
        <v>147</v>
      </c>
      <c r="N27" s="23">
        <f t="shared" si="5"/>
        <v>22</v>
      </c>
      <c r="O27" s="24">
        <f t="shared" si="6"/>
        <v>169</v>
      </c>
      <c r="P27" s="27">
        <f t="shared" si="7"/>
        <v>516</v>
      </c>
      <c r="Q27" s="22">
        <v>165</v>
      </c>
      <c r="R27" s="23">
        <f t="shared" si="8"/>
        <v>22</v>
      </c>
      <c r="S27" s="24">
        <f t="shared" si="9"/>
        <v>187</v>
      </c>
      <c r="T27" s="27">
        <f t="shared" si="10"/>
        <v>703</v>
      </c>
      <c r="U27" s="22">
        <v>158</v>
      </c>
      <c r="V27" s="23">
        <f t="shared" si="11"/>
        <v>22</v>
      </c>
      <c r="W27" s="24">
        <f t="shared" si="12"/>
        <v>180</v>
      </c>
      <c r="X27" s="27">
        <f t="shared" si="13"/>
        <v>883</v>
      </c>
      <c r="Y27" s="22">
        <v>163</v>
      </c>
      <c r="Z27" s="23">
        <f t="shared" si="14"/>
        <v>22</v>
      </c>
      <c r="AA27" s="24">
        <f t="shared" si="15"/>
        <v>185</v>
      </c>
      <c r="AB27" s="25">
        <f t="shared" si="16"/>
        <v>1068</v>
      </c>
      <c r="AC27" s="56">
        <f t="shared" si="17"/>
        <v>936</v>
      </c>
      <c r="AD27" s="26">
        <f t="shared" si="18"/>
        <v>156</v>
      </c>
    </row>
    <row r="28" spans="1:30" ht="12.75">
      <c r="A28" s="19">
        <v>25</v>
      </c>
      <c r="B28" s="20" t="s">
        <v>120</v>
      </c>
      <c r="C28" s="20">
        <v>154</v>
      </c>
      <c r="D28" s="21">
        <v>41</v>
      </c>
      <c r="E28" s="28">
        <v>29</v>
      </c>
      <c r="F28" s="22">
        <v>140</v>
      </c>
      <c r="G28" s="23">
        <f t="shared" si="0"/>
        <v>41</v>
      </c>
      <c r="H28" s="24">
        <f t="shared" si="1"/>
        <v>181</v>
      </c>
      <c r="I28" s="22">
        <v>157</v>
      </c>
      <c r="J28" s="23">
        <f t="shared" si="2"/>
        <v>41</v>
      </c>
      <c r="K28" s="24">
        <f t="shared" si="3"/>
        <v>198</v>
      </c>
      <c r="L28" s="27">
        <f t="shared" si="4"/>
        <v>379</v>
      </c>
      <c r="M28" s="22">
        <v>146</v>
      </c>
      <c r="N28" s="23">
        <f t="shared" si="5"/>
        <v>41</v>
      </c>
      <c r="O28" s="24">
        <f t="shared" si="6"/>
        <v>187</v>
      </c>
      <c r="P28" s="27">
        <f t="shared" si="7"/>
        <v>566</v>
      </c>
      <c r="Q28" s="22">
        <v>129</v>
      </c>
      <c r="R28" s="23">
        <f t="shared" si="8"/>
        <v>41</v>
      </c>
      <c r="S28" s="24">
        <f t="shared" si="9"/>
        <v>170</v>
      </c>
      <c r="T28" s="27">
        <f t="shared" si="10"/>
        <v>736</v>
      </c>
      <c r="U28" s="22">
        <v>111</v>
      </c>
      <c r="V28" s="23">
        <f t="shared" si="11"/>
        <v>41</v>
      </c>
      <c r="W28" s="24">
        <f t="shared" si="12"/>
        <v>152</v>
      </c>
      <c r="X28" s="27">
        <f t="shared" si="13"/>
        <v>888</v>
      </c>
      <c r="Y28" s="22">
        <v>133</v>
      </c>
      <c r="Z28" s="23">
        <f t="shared" si="14"/>
        <v>41</v>
      </c>
      <c r="AA28" s="24">
        <f t="shared" si="15"/>
        <v>174</v>
      </c>
      <c r="AB28" s="25">
        <f t="shared" si="16"/>
        <v>1062</v>
      </c>
      <c r="AC28" s="56">
        <f t="shared" si="17"/>
        <v>816</v>
      </c>
      <c r="AD28" s="26">
        <f t="shared" si="18"/>
        <v>136</v>
      </c>
    </row>
    <row r="29" spans="1:30" ht="12.75">
      <c r="A29" s="19">
        <v>26</v>
      </c>
      <c r="B29" s="20" t="s">
        <v>118</v>
      </c>
      <c r="C29" s="20">
        <v>175</v>
      </c>
      <c r="D29" s="21">
        <v>22</v>
      </c>
      <c r="E29" s="28">
        <v>27</v>
      </c>
      <c r="F29" s="22">
        <v>133</v>
      </c>
      <c r="G29" s="23">
        <f t="shared" si="0"/>
        <v>22</v>
      </c>
      <c r="H29" s="24">
        <f t="shared" si="1"/>
        <v>155</v>
      </c>
      <c r="I29" s="22">
        <v>138</v>
      </c>
      <c r="J29" s="23">
        <f t="shared" si="2"/>
        <v>22</v>
      </c>
      <c r="K29" s="24">
        <f t="shared" si="3"/>
        <v>160</v>
      </c>
      <c r="L29" s="27">
        <f t="shared" si="4"/>
        <v>315</v>
      </c>
      <c r="M29" s="22">
        <v>112</v>
      </c>
      <c r="N29" s="23">
        <f t="shared" si="5"/>
        <v>22</v>
      </c>
      <c r="O29" s="24">
        <f t="shared" si="6"/>
        <v>134</v>
      </c>
      <c r="P29" s="27">
        <f t="shared" si="7"/>
        <v>449</v>
      </c>
      <c r="Q29" s="22">
        <v>168</v>
      </c>
      <c r="R29" s="23">
        <f t="shared" si="8"/>
        <v>22</v>
      </c>
      <c r="S29" s="24">
        <f t="shared" si="9"/>
        <v>190</v>
      </c>
      <c r="T29" s="27">
        <f t="shared" si="10"/>
        <v>639</v>
      </c>
      <c r="U29" s="22">
        <v>176</v>
      </c>
      <c r="V29" s="23">
        <f t="shared" si="11"/>
        <v>22</v>
      </c>
      <c r="W29" s="24">
        <f t="shared" si="12"/>
        <v>198</v>
      </c>
      <c r="X29" s="27">
        <f t="shared" si="13"/>
        <v>837</v>
      </c>
      <c r="Y29" s="22">
        <v>139</v>
      </c>
      <c r="Z29" s="23">
        <f t="shared" si="14"/>
        <v>22</v>
      </c>
      <c r="AA29" s="24">
        <f t="shared" si="15"/>
        <v>161</v>
      </c>
      <c r="AB29" s="25">
        <f t="shared" si="16"/>
        <v>998</v>
      </c>
      <c r="AC29" s="56">
        <f t="shared" si="17"/>
        <v>866</v>
      </c>
      <c r="AD29" s="26">
        <f t="shared" si="18"/>
        <v>144.33333333333334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Zeros="0" zoomScalePageLayoutView="0" workbookViewId="0" topLeftCell="A31">
      <selection activeCell="D55" sqref="D5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1" t="s">
        <v>155</v>
      </c>
      <c r="B1" s="66"/>
      <c r="D1" s="72"/>
      <c r="E1" s="66"/>
      <c r="F1" s="66"/>
      <c r="G1" s="73"/>
      <c r="H1" s="73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127</v>
      </c>
      <c r="C4" s="50">
        <v>35</v>
      </c>
      <c r="D4" s="9">
        <v>204</v>
      </c>
      <c r="E4" s="9">
        <v>159</v>
      </c>
      <c r="F4" s="9">
        <v>166</v>
      </c>
      <c r="G4" s="10">
        <f>SUM(D4:F4)</f>
        <v>529</v>
      </c>
      <c r="H4" s="11">
        <f>AVERAGE(D4:F4)</f>
        <v>176.33333333333334</v>
      </c>
    </row>
    <row r="5" spans="1:8" ht="15">
      <c r="A5" s="6">
        <v>2</v>
      </c>
      <c r="B5" s="7" t="s">
        <v>108</v>
      </c>
      <c r="C5" s="50">
        <v>36</v>
      </c>
      <c r="D5" s="9">
        <v>174</v>
      </c>
      <c r="E5" s="9">
        <v>192</v>
      </c>
      <c r="F5" s="9">
        <v>160</v>
      </c>
      <c r="G5" s="10">
        <f>SUM(D5:F5)</f>
        <v>526</v>
      </c>
      <c r="H5" s="11">
        <f>AVERAGE(D5:F5)</f>
        <v>175.33333333333334</v>
      </c>
    </row>
    <row r="6" spans="1:8" ht="15">
      <c r="A6" s="6">
        <v>3</v>
      </c>
      <c r="B6" s="7" t="s">
        <v>120</v>
      </c>
      <c r="C6" s="50">
        <v>29</v>
      </c>
      <c r="D6" s="9">
        <v>140</v>
      </c>
      <c r="E6" s="9">
        <v>157</v>
      </c>
      <c r="F6" s="9">
        <v>146</v>
      </c>
      <c r="G6" s="10">
        <f>SUM(D6:F6)</f>
        <v>443</v>
      </c>
      <c r="H6" s="11">
        <f>AVERAGE(D6:F6)</f>
        <v>147.66666666666666</v>
      </c>
    </row>
    <row r="7" spans="1:8" ht="15">
      <c r="A7" s="6">
        <v>4</v>
      </c>
      <c r="B7" s="7" t="s">
        <v>125</v>
      </c>
      <c r="C7" s="50">
        <v>33</v>
      </c>
      <c r="D7" s="9">
        <v>111</v>
      </c>
      <c r="E7" s="9">
        <v>94</v>
      </c>
      <c r="F7" s="9">
        <v>151</v>
      </c>
      <c r="G7" s="10">
        <f>SUM(D7:F7)</f>
        <v>356</v>
      </c>
      <c r="H7" s="11">
        <f>AVERAGE(D7:F7)</f>
        <v>118.66666666666667</v>
      </c>
    </row>
    <row r="10" ht="15">
      <c r="B10" s="2" t="s">
        <v>156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119</v>
      </c>
      <c r="C13" s="51">
        <v>28</v>
      </c>
      <c r="D13" s="9">
        <v>236</v>
      </c>
      <c r="E13" s="9">
        <v>140</v>
      </c>
      <c r="F13" s="9">
        <v>204</v>
      </c>
      <c r="G13" s="10">
        <f>SUM(D13:F13)</f>
        <v>580</v>
      </c>
      <c r="H13" s="11">
        <f>AVERAGE(D13:F13)</f>
        <v>193.33333333333334</v>
      </c>
    </row>
    <row r="14" spans="1:8" ht="15">
      <c r="A14" s="6">
        <v>2</v>
      </c>
      <c r="B14" s="7" t="s">
        <v>124</v>
      </c>
      <c r="C14" s="51">
        <v>33</v>
      </c>
      <c r="D14" s="9">
        <v>185</v>
      </c>
      <c r="E14" s="9">
        <v>202</v>
      </c>
      <c r="F14" s="9">
        <v>174</v>
      </c>
      <c r="G14" s="10">
        <f>SUM(D14:F14)</f>
        <v>561</v>
      </c>
      <c r="H14" s="11">
        <f>AVERAGE(D14:F14)</f>
        <v>187</v>
      </c>
    </row>
    <row r="15" spans="1:8" ht="15">
      <c r="A15" s="6">
        <v>3</v>
      </c>
      <c r="B15" s="7" t="s">
        <v>135</v>
      </c>
      <c r="C15" s="51">
        <v>47</v>
      </c>
      <c r="D15" s="9">
        <v>172</v>
      </c>
      <c r="E15" s="9">
        <v>170</v>
      </c>
      <c r="F15" s="9">
        <v>211</v>
      </c>
      <c r="G15" s="10">
        <f>SUM(D15:F15)</f>
        <v>553</v>
      </c>
      <c r="H15" s="11">
        <f>AVERAGE(D15:F15)</f>
        <v>184.33333333333334</v>
      </c>
    </row>
    <row r="16" spans="1:8" ht="15">
      <c r="A16" s="6">
        <v>4</v>
      </c>
      <c r="B16" s="7" t="s">
        <v>85</v>
      </c>
      <c r="C16" s="51">
        <v>36</v>
      </c>
      <c r="D16" s="9">
        <v>150</v>
      </c>
      <c r="E16" s="9">
        <v>171</v>
      </c>
      <c r="F16" s="9">
        <v>180</v>
      </c>
      <c r="G16" s="10">
        <f>SUM(D16:F16)</f>
        <v>501</v>
      </c>
      <c r="H16" s="11">
        <f>AVERAGE(D16:F16)</f>
        <v>167</v>
      </c>
    </row>
    <row r="17" spans="1:8" ht="15">
      <c r="A17" s="6">
        <v>5</v>
      </c>
      <c r="B17" s="7" t="s">
        <v>128</v>
      </c>
      <c r="C17" s="51">
        <v>37</v>
      </c>
      <c r="D17" s="9">
        <v>167</v>
      </c>
      <c r="E17" s="9">
        <v>147</v>
      </c>
      <c r="F17" s="9">
        <v>139</v>
      </c>
      <c r="G17" s="10">
        <f>SUM(D17:F17)</f>
        <v>453</v>
      </c>
      <c r="H17" s="11">
        <f>AVERAGE(D17:F17)</f>
        <v>151</v>
      </c>
    </row>
    <row r="19" spans="1:8" ht="15">
      <c r="A19" s="71" t="s">
        <v>47</v>
      </c>
      <c r="B19" s="66"/>
      <c r="D19" s="72"/>
      <c r="E19" s="66"/>
      <c r="F19" s="66"/>
      <c r="G19" s="73"/>
      <c r="H19" s="73"/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72</v>
      </c>
      <c r="C22" s="8">
        <v>24</v>
      </c>
      <c r="D22" s="9">
        <v>206</v>
      </c>
      <c r="E22" s="9">
        <v>215</v>
      </c>
      <c r="F22" s="9">
        <v>274</v>
      </c>
      <c r="G22" s="10">
        <f aca="true" t="shared" si="0" ref="G22:G36">SUM(D22:F22)</f>
        <v>695</v>
      </c>
      <c r="H22" s="11">
        <f aca="true" t="shared" si="1" ref="H22:H31">AVERAGE(D22:F22)</f>
        <v>231.66666666666666</v>
      </c>
    </row>
    <row r="23" spans="1:8" ht="15">
      <c r="A23" s="6">
        <v>2</v>
      </c>
      <c r="B23" s="7" t="s">
        <v>94</v>
      </c>
      <c r="C23" s="8">
        <v>46</v>
      </c>
      <c r="D23" s="9">
        <v>199</v>
      </c>
      <c r="E23" s="9">
        <v>179</v>
      </c>
      <c r="F23" s="9">
        <v>242</v>
      </c>
      <c r="G23" s="10">
        <f t="shared" si="0"/>
        <v>620</v>
      </c>
      <c r="H23" s="11">
        <f t="shared" si="1"/>
        <v>206.66666666666666</v>
      </c>
    </row>
    <row r="24" spans="1:8" ht="15">
      <c r="A24" s="6">
        <v>3</v>
      </c>
      <c r="B24" s="7" t="s">
        <v>93</v>
      </c>
      <c r="C24" s="8">
        <v>46</v>
      </c>
      <c r="D24" s="9">
        <v>165</v>
      </c>
      <c r="E24" s="9">
        <v>222</v>
      </c>
      <c r="F24" s="9">
        <v>224</v>
      </c>
      <c r="G24" s="10">
        <f t="shared" si="0"/>
        <v>611</v>
      </c>
      <c r="H24" s="11">
        <f t="shared" si="1"/>
        <v>203.66666666666666</v>
      </c>
    </row>
    <row r="25" spans="1:8" ht="15">
      <c r="A25" s="6">
        <v>4</v>
      </c>
      <c r="B25" s="7" t="s">
        <v>147</v>
      </c>
      <c r="C25" s="8">
        <v>18</v>
      </c>
      <c r="D25" s="9">
        <v>155</v>
      </c>
      <c r="E25" s="9">
        <v>236</v>
      </c>
      <c r="F25" s="9">
        <v>210</v>
      </c>
      <c r="G25" s="10">
        <f t="shared" si="0"/>
        <v>601</v>
      </c>
      <c r="H25" s="11">
        <f t="shared" si="1"/>
        <v>200.33333333333334</v>
      </c>
    </row>
    <row r="26" spans="1:8" ht="15">
      <c r="A26" s="6">
        <v>5</v>
      </c>
      <c r="B26" s="7" t="s">
        <v>75</v>
      </c>
      <c r="C26" s="8">
        <v>26</v>
      </c>
      <c r="D26" s="9">
        <v>222</v>
      </c>
      <c r="E26" s="9">
        <v>170</v>
      </c>
      <c r="F26" s="9">
        <v>206</v>
      </c>
      <c r="G26" s="10">
        <f t="shared" si="0"/>
        <v>598</v>
      </c>
      <c r="H26" s="11">
        <f t="shared" si="1"/>
        <v>199.33333333333334</v>
      </c>
    </row>
    <row r="27" spans="1:8" ht="15">
      <c r="A27" s="6">
        <v>6</v>
      </c>
      <c r="B27" s="7" t="s">
        <v>116</v>
      </c>
      <c r="C27" s="8">
        <v>20</v>
      </c>
      <c r="D27" s="9">
        <v>193</v>
      </c>
      <c r="E27" s="9">
        <v>170</v>
      </c>
      <c r="F27" s="9">
        <v>222</v>
      </c>
      <c r="G27" s="10">
        <f t="shared" si="0"/>
        <v>585</v>
      </c>
      <c r="H27" s="11">
        <f t="shared" si="1"/>
        <v>195</v>
      </c>
    </row>
    <row r="28" spans="1:8" ht="15">
      <c r="A28" s="6">
        <v>7</v>
      </c>
      <c r="B28" s="7" t="s">
        <v>78</v>
      </c>
      <c r="C28" s="8">
        <v>29</v>
      </c>
      <c r="D28" s="9">
        <v>168</v>
      </c>
      <c r="E28" s="9">
        <v>190</v>
      </c>
      <c r="F28" s="9">
        <v>218</v>
      </c>
      <c r="G28" s="10">
        <f t="shared" si="0"/>
        <v>576</v>
      </c>
      <c r="H28" s="11">
        <f t="shared" si="1"/>
        <v>192</v>
      </c>
    </row>
    <row r="29" spans="1:8" ht="15">
      <c r="A29" s="6">
        <v>8</v>
      </c>
      <c r="B29" s="7" t="s">
        <v>62</v>
      </c>
      <c r="C29" s="8">
        <v>13</v>
      </c>
      <c r="D29" s="9">
        <v>186</v>
      </c>
      <c r="E29" s="9">
        <v>169</v>
      </c>
      <c r="F29" s="9">
        <v>188</v>
      </c>
      <c r="G29" s="10">
        <f t="shared" si="0"/>
        <v>543</v>
      </c>
      <c r="H29" s="11">
        <f t="shared" si="1"/>
        <v>181</v>
      </c>
    </row>
    <row r="30" spans="1:8" ht="15">
      <c r="A30" s="6">
        <v>9</v>
      </c>
      <c r="B30" s="7" t="s">
        <v>68</v>
      </c>
      <c r="C30" s="8">
        <v>20</v>
      </c>
      <c r="D30" s="9">
        <v>183</v>
      </c>
      <c r="E30" s="9">
        <v>199</v>
      </c>
      <c r="F30" s="9">
        <v>158</v>
      </c>
      <c r="G30" s="10">
        <f t="shared" si="0"/>
        <v>540</v>
      </c>
      <c r="H30" s="11">
        <f t="shared" si="1"/>
        <v>180</v>
      </c>
    </row>
    <row r="31" spans="1:8" ht="15">
      <c r="A31" s="6">
        <v>10</v>
      </c>
      <c r="B31" s="7" t="s">
        <v>150</v>
      </c>
      <c r="C31" s="8">
        <v>41</v>
      </c>
      <c r="D31" s="9">
        <v>175</v>
      </c>
      <c r="E31" s="9">
        <v>158</v>
      </c>
      <c r="F31" s="9">
        <v>200</v>
      </c>
      <c r="G31" s="10">
        <f t="shared" si="0"/>
        <v>533</v>
      </c>
      <c r="H31" s="11">
        <f t="shared" si="1"/>
        <v>177.66666666666666</v>
      </c>
    </row>
    <row r="32" spans="1:8" ht="15">
      <c r="A32" s="6">
        <v>11</v>
      </c>
      <c r="B32" s="7" t="s">
        <v>97</v>
      </c>
      <c r="C32" s="8">
        <v>48</v>
      </c>
      <c r="D32" s="9">
        <v>200</v>
      </c>
      <c r="E32" s="9">
        <v>167</v>
      </c>
      <c r="F32" s="9">
        <v>159</v>
      </c>
      <c r="G32" s="10">
        <f t="shared" si="0"/>
        <v>526</v>
      </c>
      <c r="H32" s="11">
        <f>AVERAGE(D32:F32)</f>
        <v>175.33333333333334</v>
      </c>
    </row>
    <row r="33" spans="1:8" ht="15">
      <c r="A33" s="6">
        <v>12</v>
      </c>
      <c r="B33" s="7" t="s">
        <v>115</v>
      </c>
      <c r="C33" s="8">
        <v>16</v>
      </c>
      <c r="D33" s="9">
        <v>131</v>
      </c>
      <c r="E33" s="9">
        <v>185</v>
      </c>
      <c r="F33" s="9">
        <v>163</v>
      </c>
      <c r="G33" s="10">
        <f t="shared" si="0"/>
        <v>479</v>
      </c>
      <c r="H33" s="11">
        <f>AVERAGE(D33:F33)</f>
        <v>159.66666666666666</v>
      </c>
    </row>
    <row r="34" spans="1:8" ht="15">
      <c r="A34" s="6">
        <v>13</v>
      </c>
      <c r="B34" s="7" t="s">
        <v>82</v>
      </c>
      <c r="C34" s="8">
        <v>33</v>
      </c>
      <c r="D34" s="9">
        <v>130</v>
      </c>
      <c r="E34" s="9">
        <v>140</v>
      </c>
      <c r="F34" s="9">
        <v>198</v>
      </c>
      <c r="G34" s="10">
        <f t="shared" si="0"/>
        <v>468</v>
      </c>
      <c r="H34" s="11">
        <f>AVERAGE(D34:F34)</f>
        <v>156</v>
      </c>
    </row>
    <row r="35" spans="1:8" ht="15">
      <c r="A35" s="6">
        <v>14</v>
      </c>
      <c r="B35" s="7" t="s">
        <v>132</v>
      </c>
      <c r="C35" s="8">
        <v>42</v>
      </c>
      <c r="D35" s="9">
        <v>144</v>
      </c>
      <c r="E35" s="9">
        <v>151</v>
      </c>
      <c r="F35" s="9">
        <v>147</v>
      </c>
      <c r="G35" s="10">
        <f t="shared" si="0"/>
        <v>442</v>
      </c>
      <c r="H35" s="11">
        <f>AVERAGE(D35:F35)</f>
        <v>147.33333333333334</v>
      </c>
    </row>
    <row r="36" spans="1:8" ht="15">
      <c r="A36" s="6">
        <v>15</v>
      </c>
      <c r="B36" s="7" t="s">
        <v>133</v>
      </c>
      <c r="C36" s="8">
        <v>43</v>
      </c>
      <c r="D36" s="9">
        <v>155</v>
      </c>
      <c r="E36" s="9">
        <v>144</v>
      </c>
      <c r="F36" s="9">
        <v>136</v>
      </c>
      <c r="G36" s="10">
        <f t="shared" si="0"/>
        <v>435</v>
      </c>
      <c r="H36" s="11">
        <f>AVERAGE(D36:F36)</f>
        <v>145</v>
      </c>
    </row>
    <row r="38" spans="1:8" ht="15">
      <c r="A38" s="71" t="s">
        <v>48</v>
      </c>
      <c r="B38" s="66"/>
      <c r="D38" s="72"/>
      <c r="E38" s="66"/>
      <c r="F38" s="66"/>
      <c r="G38" s="73"/>
      <c r="H38" s="73"/>
    </row>
    <row r="39" ht="15.75" thickBot="1"/>
    <row r="40" spans="1:8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9</v>
      </c>
      <c r="H40" s="5" t="s">
        <v>10</v>
      </c>
    </row>
    <row r="41" spans="1:8" ht="15">
      <c r="A41" s="6">
        <v>1</v>
      </c>
      <c r="B41" s="7" t="s">
        <v>114</v>
      </c>
      <c r="C41" s="52">
        <v>47</v>
      </c>
      <c r="D41" s="9">
        <v>175</v>
      </c>
      <c r="E41" s="9">
        <v>198</v>
      </c>
      <c r="F41" s="9">
        <v>173</v>
      </c>
      <c r="G41" s="10">
        <f>SUM(D41:F41)</f>
        <v>546</v>
      </c>
      <c r="H41" s="11">
        <f>AVERAGE(D41:F41)</f>
        <v>182</v>
      </c>
    </row>
    <row r="42" spans="1:8" ht="15">
      <c r="A42" s="6">
        <v>2</v>
      </c>
      <c r="B42" s="7" t="s">
        <v>122</v>
      </c>
      <c r="C42" s="52">
        <v>31</v>
      </c>
      <c r="D42" s="9">
        <v>162</v>
      </c>
      <c r="E42" s="9">
        <v>180</v>
      </c>
      <c r="F42" s="9">
        <v>198</v>
      </c>
      <c r="G42" s="10">
        <f>SUM(D42:F42)</f>
        <v>540</v>
      </c>
      <c r="H42" s="11">
        <f>AVERAGE(D42:F42)</f>
        <v>180</v>
      </c>
    </row>
    <row r="43" spans="1:8" ht="15">
      <c r="A43" s="6">
        <v>3</v>
      </c>
      <c r="B43" s="7" t="s">
        <v>107</v>
      </c>
      <c r="C43" s="52">
        <v>12</v>
      </c>
      <c r="D43" s="9">
        <v>138</v>
      </c>
      <c r="E43" s="9">
        <v>192</v>
      </c>
      <c r="F43" s="9">
        <v>164</v>
      </c>
      <c r="G43" s="10">
        <f>SUM(D43:F43)</f>
        <v>494</v>
      </c>
      <c r="H43" s="11">
        <f>AVERAGE(D43:F43)</f>
        <v>164.66666666666666</v>
      </c>
    </row>
    <row r="44" spans="1:8" ht="15">
      <c r="A44" s="6">
        <v>4</v>
      </c>
      <c r="B44" s="7" t="s">
        <v>98</v>
      </c>
      <c r="C44" s="52">
        <v>13</v>
      </c>
      <c r="D44" s="9">
        <v>126</v>
      </c>
      <c r="E44" s="9">
        <v>127</v>
      </c>
      <c r="F44" s="9">
        <v>168</v>
      </c>
      <c r="G44" s="10">
        <f>SUM(D44:F44)</f>
        <v>421</v>
      </c>
      <c r="H44" s="11">
        <f>AVERAGE(D44:F44)</f>
        <v>140.33333333333334</v>
      </c>
    </row>
    <row r="46" spans="1:8" ht="15">
      <c r="A46" s="71" t="s">
        <v>49</v>
      </c>
      <c r="B46" s="66"/>
      <c r="D46" s="72"/>
      <c r="E46" s="66"/>
      <c r="F46" s="66"/>
      <c r="G46" s="73"/>
      <c r="H46" s="73"/>
    </row>
    <row r="47" ht="15.75" thickBot="1"/>
    <row r="48" spans="1:8" ht="15.75">
      <c r="A48" s="4" t="s">
        <v>0</v>
      </c>
      <c r="B48" s="5" t="s">
        <v>1</v>
      </c>
      <c r="C48" s="5" t="s">
        <v>2</v>
      </c>
      <c r="D48" s="5" t="s">
        <v>3</v>
      </c>
      <c r="E48" s="5" t="s">
        <v>4</v>
      </c>
      <c r="F48" s="5" t="s">
        <v>5</v>
      </c>
      <c r="G48" s="5" t="s">
        <v>9</v>
      </c>
      <c r="H48" s="5" t="s">
        <v>10</v>
      </c>
    </row>
    <row r="49" spans="1:8" ht="15">
      <c r="A49" s="6">
        <v>1</v>
      </c>
      <c r="B49" s="7" t="s">
        <v>90</v>
      </c>
      <c r="C49" s="53">
        <v>44</v>
      </c>
      <c r="D49" s="9">
        <v>168</v>
      </c>
      <c r="E49" s="9">
        <v>201</v>
      </c>
      <c r="F49" s="9">
        <v>238</v>
      </c>
      <c r="G49" s="10">
        <f>SUM(D49:F49)</f>
        <v>607</v>
      </c>
      <c r="H49" s="11">
        <f>AVERAGE(D49:F49)</f>
        <v>202.33333333333334</v>
      </c>
    </row>
    <row r="50" spans="1:8" ht="15">
      <c r="A50" s="6">
        <v>2</v>
      </c>
      <c r="B50" s="7" t="s">
        <v>100</v>
      </c>
      <c r="C50" s="53">
        <v>16</v>
      </c>
      <c r="D50" s="9">
        <v>190</v>
      </c>
      <c r="E50" s="9">
        <v>205</v>
      </c>
      <c r="F50" s="9">
        <v>173</v>
      </c>
      <c r="G50" s="10">
        <f>SUM(D50:F50)</f>
        <v>568</v>
      </c>
      <c r="H50" s="11">
        <f>AVERAGE(D50:F50)</f>
        <v>189.33333333333334</v>
      </c>
    </row>
    <row r="51" spans="1:8" ht="15">
      <c r="A51" s="6">
        <v>3</v>
      </c>
      <c r="B51" s="7" t="s">
        <v>80</v>
      </c>
      <c r="C51" s="53">
        <v>30</v>
      </c>
      <c r="D51" s="9">
        <v>168</v>
      </c>
      <c r="E51" s="9">
        <v>146</v>
      </c>
      <c r="F51" s="9">
        <v>234</v>
      </c>
      <c r="G51" s="10">
        <f>SUM(D51:F51)</f>
        <v>548</v>
      </c>
      <c r="H51" s="11">
        <f>AVERAGE(D51:F51)</f>
        <v>182.66666666666666</v>
      </c>
    </row>
    <row r="52" spans="1:8" ht="15">
      <c r="A52" s="6">
        <v>4</v>
      </c>
      <c r="B52" s="7" t="s">
        <v>104</v>
      </c>
      <c r="C52" s="53">
        <v>25</v>
      </c>
      <c r="D52" s="9">
        <v>172</v>
      </c>
      <c r="E52" s="9">
        <v>149</v>
      </c>
      <c r="F52" s="9">
        <v>124</v>
      </c>
      <c r="G52" s="10">
        <f>SUM(D52:F52)</f>
        <v>445</v>
      </c>
      <c r="H52" s="11">
        <f>AVERAGE(D52:F52)</f>
        <v>148.33333333333334</v>
      </c>
    </row>
  </sheetData>
  <sheetProtection/>
  <mergeCells count="12">
    <mergeCell ref="A38:B38"/>
    <mergeCell ref="D38:F38"/>
    <mergeCell ref="G38:H38"/>
    <mergeCell ref="A46:B46"/>
    <mergeCell ref="D46:F46"/>
    <mergeCell ref="G46:H46"/>
    <mergeCell ref="A1:B1"/>
    <mergeCell ref="D1:F1"/>
    <mergeCell ref="G1:H1"/>
    <mergeCell ref="A19:B19"/>
    <mergeCell ref="D19:F19"/>
    <mergeCell ref="G19:H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46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85</v>
      </c>
      <c r="C4" s="51">
        <v>36</v>
      </c>
      <c r="D4" s="9">
        <v>193</v>
      </c>
      <c r="E4" s="9">
        <v>227</v>
      </c>
      <c r="F4" s="9">
        <v>136</v>
      </c>
      <c r="G4" s="10">
        <f>SUM(D4:F4)</f>
        <v>556</v>
      </c>
      <c r="H4" s="11">
        <f>AVERAGE(D4:F4)</f>
        <v>185.33333333333334</v>
      </c>
    </row>
    <row r="5" spans="1:8" ht="15">
      <c r="A5" s="6">
        <v>2</v>
      </c>
      <c r="B5" s="7" t="s">
        <v>135</v>
      </c>
      <c r="C5" s="51">
        <v>47</v>
      </c>
      <c r="D5" s="9">
        <v>161</v>
      </c>
      <c r="E5" s="9">
        <v>217</v>
      </c>
      <c r="F5" s="9">
        <v>168</v>
      </c>
      <c r="G5" s="10">
        <f>SUM(D5:F5)</f>
        <v>546</v>
      </c>
      <c r="H5" s="11">
        <f>AVERAGE(D5:F5)</f>
        <v>182</v>
      </c>
    </row>
    <row r="6" spans="1:8" ht="15">
      <c r="A6" s="6">
        <v>3</v>
      </c>
      <c r="B6" s="7" t="s">
        <v>128</v>
      </c>
      <c r="C6" s="51">
        <v>37</v>
      </c>
      <c r="D6" s="9">
        <v>159</v>
      </c>
      <c r="E6" s="9">
        <v>174</v>
      </c>
      <c r="F6" s="9">
        <v>203</v>
      </c>
      <c r="G6" s="10">
        <f>SUM(D6:F6)</f>
        <v>536</v>
      </c>
      <c r="H6" s="11">
        <f>AVERAGE(D6:F6)</f>
        <v>178.66666666666666</v>
      </c>
    </row>
    <row r="7" spans="1:8" ht="15">
      <c r="A7" s="6">
        <v>4</v>
      </c>
      <c r="B7" s="7" t="s">
        <v>124</v>
      </c>
      <c r="C7" s="51">
        <v>33</v>
      </c>
      <c r="D7" s="9">
        <v>182</v>
      </c>
      <c r="E7" s="9">
        <v>155</v>
      </c>
      <c r="F7" s="9">
        <v>180</v>
      </c>
      <c r="G7" s="10">
        <f>SUM(D7:F7)</f>
        <v>517</v>
      </c>
      <c r="H7" s="11">
        <f>AVERAGE(D7:F7)</f>
        <v>172.33333333333334</v>
      </c>
    </row>
    <row r="9" ht="15">
      <c r="B9" s="2" t="s">
        <v>158</v>
      </c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108</v>
      </c>
      <c r="C12" s="52">
        <v>36</v>
      </c>
      <c r="D12" s="9">
        <v>211</v>
      </c>
      <c r="E12" s="9">
        <v>166</v>
      </c>
      <c r="F12" s="9">
        <v>142</v>
      </c>
      <c r="G12" s="10">
        <f>SUM(D12:F12)</f>
        <v>519</v>
      </c>
      <c r="H12" s="11">
        <f>AVERAGE(D12:F12)</f>
        <v>173</v>
      </c>
    </row>
    <row r="13" spans="1:8" ht="15">
      <c r="A13" s="6">
        <v>2</v>
      </c>
      <c r="B13" s="7" t="s">
        <v>122</v>
      </c>
      <c r="C13" s="52">
        <v>31</v>
      </c>
      <c r="D13" s="9">
        <v>135</v>
      </c>
      <c r="E13" s="9">
        <v>137</v>
      </c>
      <c r="F13" s="9">
        <v>168</v>
      </c>
      <c r="G13" s="10">
        <f>SUM(D13:F13)</f>
        <v>440</v>
      </c>
      <c r="H13" s="11">
        <f>AVERAGE(D13:F13)</f>
        <v>146.66666666666666</v>
      </c>
    </row>
    <row r="14" spans="1:8" ht="15">
      <c r="A14" s="6">
        <v>3</v>
      </c>
      <c r="B14" s="7" t="s">
        <v>125</v>
      </c>
      <c r="C14" s="52">
        <v>33</v>
      </c>
      <c r="D14" s="9">
        <v>159</v>
      </c>
      <c r="E14" s="9">
        <v>127</v>
      </c>
      <c r="F14" s="9">
        <v>148</v>
      </c>
      <c r="G14" s="10">
        <f>SUM(D14:F14)</f>
        <v>434</v>
      </c>
      <c r="H14" s="11">
        <f>AVERAGE(D14:F14)</f>
        <v>144.66666666666666</v>
      </c>
    </row>
    <row r="15" spans="1:8" ht="15">
      <c r="A15" s="6">
        <v>4</v>
      </c>
      <c r="B15" s="7" t="s">
        <v>120</v>
      </c>
      <c r="C15" s="52">
        <v>29</v>
      </c>
      <c r="D15" s="9">
        <v>129</v>
      </c>
      <c r="E15" s="9">
        <v>111</v>
      </c>
      <c r="F15" s="9">
        <v>133</v>
      </c>
      <c r="G15" s="10">
        <f>SUM(D15:F15)</f>
        <v>373</v>
      </c>
      <c r="H15" s="11">
        <f>AVERAGE(D15:F15)</f>
        <v>124.33333333333333</v>
      </c>
    </row>
    <row r="18" spans="1:8" ht="15">
      <c r="A18" s="71" t="s">
        <v>157</v>
      </c>
      <c r="B18" s="66"/>
      <c r="D18" s="72"/>
      <c r="E18" s="66"/>
      <c r="F18" s="66"/>
      <c r="G18" s="73"/>
      <c r="H18" s="73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75</v>
      </c>
      <c r="C21" s="8">
        <v>26</v>
      </c>
      <c r="D21" s="9">
        <v>221</v>
      </c>
      <c r="E21" s="9">
        <v>223</v>
      </c>
      <c r="F21" s="9">
        <v>243</v>
      </c>
      <c r="G21" s="10">
        <f aca="true" t="shared" si="0" ref="G21:G29">SUM(D21:F21)</f>
        <v>687</v>
      </c>
      <c r="H21" s="11">
        <f aca="true" t="shared" si="1" ref="H21:H29">AVERAGE(D21:F21)</f>
        <v>229</v>
      </c>
    </row>
    <row r="22" spans="1:8" ht="15">
      <c r="A22" s="6">
        <v>2</v>
      </c>
      <c r="B22" s="7" t="s">
        <v>97</v>
      </c>
      <c r="C22" s="8">
        <v>48</v>
      </c>
      <c r="D22" s="9">
        <v>202</v>
      </c>
      <c r="E22" s="9">
        <v>202</v>
      </c>
      <c r="F22" s="9">
        <v>220</v>
      </c>
      <c r="G22" s="10">
        <f t="shared" si="0"/>
        <v>624</v>
      </c>
      <c r="H22" s="11">
        <f t="shared" si="1"/>
        <v>208</v>
      </c>
    </row>
    <row r="23" spans="1:8" ht="15">
      <c r="A23" s="6">
        <v>3</v>
      </c>
      <c r="B23" s="7" t="s">
        <v>68</v>
      </c>
      <c r="C23" s="8">
        <v>20</v>
      </c>
      <c r="D23" s="9">
        <v>211</v>
      </c>
      <c r="E23" s="9">
        <v>183</v>
      </c>
      <c r="F23" s="9">
        <v>177</v>
      </c>
      <c r="G23" s="10">
        <f t="shared" si="0"/>
        <v>571</v>
      </c>
      <c r="H23" s="11">
        <f t="shared" si="1"/>
        <v>190.33333333333334</v>
      </c>
    </row>
    <row r="24" spans="1:8" ht="15">
      <c r="A24" s="6">
        <v>4</v>
      </c>
      <c r="B24" s="7" t="s">
        <v>78</v>
      </c>
      <c r="C24" s="8">
        <v>29</v>
      </c>
      <c r="D24" s="9">
        <v>211</v>
      </c>
      <c r="E24" s="9">
        <v>171</v>
      </c>
      <c r="F24" s="9">
        <v>180</v>
      </c>
      <c r="G24" s="10">
        <f t="shared" si="0"/>
        <v>562</v>
      </c>
      <c r="H24" s="11">
        <f t="shared" si="1"/>
        <v>187.33333333333334</v>
      </c>
    </row>
    <row r="25" spans="1:8" ht="15">
      <c r="A25" s="6">
        <v>5</v>
      </c>
      <c r="B25" s="7" t="s">
        <v>62</v>
      </c>
      <c r="C25" s="8">
        <v>13</v>
      </c>
      <c r="D25" s="9">
        <v>176</v>
      </c>
      <c r="E25" s="9">
        <v>178</v>
      </c>
      <c r="F25" s="9">
        <v>199</v>
      </c>
      <c r="G25" s="10">
        <f t="shared" si="0"/>
        <v>553</v>
      </c>
      <c r="H25" s="11">
        <f t="shared" si="1"/>
        <v>184.33333333333334</v>
      </c>
    </row>
    <row r="26" spans="1:8" ht="15">
      <c r="A26" s="6">
        <v>6</v>
      </c>
      <c r="B26" s="7" t="s">
        <v>150</v>
      </c>
      <c r="C26" s="8">
        <v>41</v>
      </c>
      <c r="D26" s="9">
        <v>181</v>
      </c>
      <c r="E26" s="9">
        <v>166</v>
      </c>
      <c r="F26" s="9">
        <v>177</v>
      </c>
      <c r="G26" s="10">
        <f t="shared" si="0"/>
        <v>524</v>
      </c>
      <c r="H26" s="11">
        <f t="shared" si="1"/>
        <v>174.66666666666666</v>
      </c>
    </row>
    <row r="27" spans="1:8" ht="15">
      <c r="A27" s="6">
        <v>7</v>
      </c>
      <c r="B27" s="7" t="s">
        <v>82</v>
      </c>
      <c r="C27" s="8">
        <v>33</v>
      </c>
      <c r="D27" s="9">
        <v>137</v>
      </c>
      <c r="E27" s="9">
        <v>199</v>
      </c>
      <c r="F27" s="9">
        <v>173</v>
      </c>
      <c r="G27" s="10">
        <f t="shared" si="0"/>
        <v>509</v>
      </c>
      <c r="H27" s="11">
        <f t="shared" si="1"/>
        <v>169.66666666666666</v>
      </c>
    </row>
    <row r="28" spans="1:8" ht="15">
      <c r="A28" s="6">
        <v>8</v>
      </c>
      <c r="B28" s="7" t="s">
        <v>133</v>
      </c>
      <c r="C28" s="8">
        <v>43</v>
      </c>
      <c r="D28" s="9">
        <v>175</v>
      </c>
      <c r="E28" s="9">
        <v>147</v>
      </c>
      <c r="F28" s="9">
        <v>180</v>
      </c>
      <c r="G28" s="10">
        <f t="shared" si="0"/>
        <v>502</v>
      </c>
      <c r="H28" s="11">
        <f t="shared" si="1"/>
        <v>167.33333333333334</v>
      </c>
    </row>
    <row r="29" spans="1:8" ht="15">
      <c r="A29" s="6">
        <v>9</v>
      </c>
      <c r="B29" s="7" t="s">
        <v>132</v>
      </c>
      <c r="C29" s="8">
        <v>42</v>
      </c>
      <c r="D29" s="9">
        <v>165</v>
      </c>
      <c r="E29" s="9">
        <v>158</v>
      </c>
      <c r="F29" s="9">
        <v>163</v>
      </c>
      <c r="G29" s="10">
        <f t="shared" si="0"/>
        <v>486</v>
      </c>
      <c r="H29" s="11">
        <f t="shared" si="1"/>
        <v>162</v>
      </c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</sheetData>
  <sheetProtection/>
  <mergeCells count="3"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4"/>
  <sheetViews>
    <sheetView showZeros="0" zoomScalePageLayoutView="0" workbookViewId="0" topLeftCell="A1">
      <selection activeCell="H5" sqref="H5:H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1" t="s">
        <v>50</v>
      </c>
      <c r="B2" s="66"/>
      <c r="C2" s="2"/>
      <c r="D2" s="72"/>
      <c r="E2" s="72"/>
      <c r="F2" s="66"/>
      <c r="G2" s="66"/>
      <c r="H2" s="73"/>
      <c r="I2" s="73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51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146</v>
      </c>
      <c r="C5" s="8" t="s">
        <v>170</v>
      </c>
      <c r="D5" s="9">
        <v>1343</v>
      </c>
      <c r="E5" s="9">
        <v>242</v>
      </c>
      <c r="F5" s="9">
        <v>266</v>
      </c>
      <c r="G5" s="9">
        <v>222</v>
      </c>
      <c r="H5" s="10">
        <f aca="true" t="shared" si="0" ref="H5:H16">SUM(D5:G5)</f>
        <v>2073</v>
      </c>
      <c r="I5" s="11">
        <f>H5/9</f>
        <v>230.33333333333334</v>
      </c>
    </row>
    <row r="6" spans="1:9" ht="15">
      <c r="A6" s="6">
        <v>2</v>
      </c>
      <c r="B6" s="7" t="s">
        <v>148</v>
      </c>
      <c r="C6" s="8" t="s">
        <v>167</v>
      </c>
      <c r="D6" s="9">
        <v>1434</v>
      </c>
      <c r="E6" s="9">
        <v>198</v>
      </c>
      <c r="F6" s="9">
        <v>233</v>
      </c>
      <c r="G6" s="9">
        <v>202</v>
      </c>
      <c r="H6" s="10">
        <f t="shared" si="0"/>
        <v>2067</v>
      </c>
      <c r="I6" s="11">
        <f aca="true" t="shared" si="1" ref="I6:I16">H6/9</f>
        <v>229.66666666666666</v>
      </c>
    </row>
    <row r="7" spans="1:9" ht="15">
      <c r="A7" s="6">
        <v>3</v>
      </c>
      <c r="B7" s="7" t="s">
        <v>90</v>
      </c>
      <c r="C7" s="8" t="s">
        <v>168</v>
      </c>
      <c r="D7" s="9">
        <v>1411</v>
      </c>
      <c r="E7" s="9">
        <v>245</v>
      </c>
      <c r="F7" s="9">
        <v>195</v>
      </c>
      <c r="G7" s="9">
        <v>214</v>
      </c>
      <c r="H7" s="10">
        <f t="shared" si="0"/>
        <v>2065</v>
      </c>
      <c r="I7" s="11">
        <f t="shared" si="1"/>
        <v>229.44444444444446</v>
      </c>
    </row>
    <row r="8" spans="1:9" ht="15">
      <c r="A8" s="6">
        <v>4</v>
      </c>
      <c r="B8" s="7" t="s">
        <v>140</v>
      </c>
      <c r="C8" s="8" t="s">
        <v>169</v>
      </c>
      <c r="D8" s="9">
        <v>1361</v>
      </c>
      <c r="E8" s="9">
        <v>244</v>
      </c>
      <c r="F8" s="9">
        <v>225</v>
      </c>
      <c r="G8" s="9">
        <v>222</v>
      </c>
      <c r="H8" s="10">
        <f t="shared" si="0"/>
        <v>2052</v>
      </c>
      <c r="I8" s="11">
        <f t="shared" si="1"/>
        <v>228</v>
      </c>
    </row>
    <row r="9" spans="1:10" ht="15">
      <c r="A9" s="6">
        <v>5</v>
      </c>
      <c r="B9" s="7" t="s">
        <v>87</v>
      </c>
      <c r="C9" s="8" t="s">
        <v>172</v>
      </c>
      <c r="D9" s="9">
        <v>1334</v>
      </c>
      <c r="E9" s="9">
        <v>239</v>
      </c>
      <c r="F9" s="9">
        <v>237</v>
      </c>
      <c r="G9" s="9">
        <v>225</v>
      </c>
      <c r="H9" s="10">
        <f t="shared" si="0"/>
        <v>2035</v>
      </c>
      <c r="I9" s="11">
        <f t="shared" si="1"/>
        <v>226.11111111111111</v>
      </c>
      <c r="J9" s="2">
        <v>24</v>
      </c>
    </row>
    <row r="10" spans="1:10" ht="15">
      <c r="A10" s="6">
        <v>6</v>
      </c>
      <c r="B10" s="7" t="s">
        <v>74</v>
      </c>
      <c r="C10" s="8" t="s">
        <v>171</v>
      </c>
      <c r="D10" s="9">
        <v>1341</v>
      </c>
      <c r="E10" s="9">
        <v>233</v>
      </c>
      <c r="F10" s="9">
        <v>236</v>
      </c>
      <c r="G10" s="9">
        <v>204</v>
      </c>
      <c r="H10" s="10">
        <f t="shared" si="0"/>
        <v>2014</v>
      </c>
      <c r="I10" s="11">
        <f t="shared" si="1"/>
        <v>223.77777777777777</v>
      </c>
      <c r="J10" s="2">
        <v>22</v>
      </c>
    </row>
    <row r="11" spans="1:10" ht="15">
      <c r="A11" s="6">
        <v>7</v>
      </c>
      <c r="B11" s="7" t="s">
        <v>71</v>
      </c>
      <c r="C11" s="8" t="s">
        <v>189</v>
      </c>
      <c r="D11" s="9">
        <v>1296</v>
      </c>
      <c r="E11" s="9">
        <v>237</v>
      </c>
      <c r="F11" s="9">
        <v>245</v>
      </c>
      <c r="G11" s="9">
        <v>204</v>
      </c>
      <c r="H11" s="10">
        <f t="shared" si="0"/>
        <v>1982</v>
      </c>
      <c r="I11" s="11">
        <f t="shared" si="1"/>
        <v>220.22222222222223</v>
      </c>
      <c r="J11" s="2">
        <v>20</v>
      </c>
    </row>
    <row r="12" spans="1:10" ht="15">
      <c r="A12" s="6">
        <v>8</v>
      </c>
      <c r="B12" s="7" t="s">
        <v>88</v>
      </c>
      <c r="C12" s="8" t="s">
        <v>181</v>
      </c>
      <c r="D12" s="9">
        <v>1316</v>
      </c>
      <c r="E12" s="9">
        <v>205</v>
      </c>
      <c r="F12" s="9">
        <v>192</v>
      </c>
      <c r="G12" s="9">
        <v>258</v>
      </c>
      <c r="H12" s="10">
        <f t="shared" si="0"/>
        <v>1971</v>
      </c>
      <c r="I12" s="11">
        <f t="shared" si="1"/>
        <v>219</v>
      </c>
      <c r="J12" s="2">
        <v>18</v>
      </c>
    </row>
    <row r="13" spans="1:10" ht="15">
      <c r="A13" s="6">
        <v>9</v>
      </c>
      <c r="B13" s="7" t="s">
        <v>66</v>
      </c>
      <c r="C13" s="8" t="s">
        <v>182</v>
      </c>
      <c r="D13" s="9">
        <v>1309</v>
      </c>
      <c r="E13" s="9">
        <v>204</v>
      </c>
      <c r="F13" s="9">
        <v>212</v>
      </c>
      <c r="G13" s="9">
        <v>206</v>
      </c>
      <c r="H13" s="10">
        <f t="shared" si="0"/>
        <v>1931</v>
      </c>
      <c r="I13" s="11">
        <f t="shared" si="1"/>
        <v>214.55555555555554</v>
      </c>
      <c r="J13" s="2">
        <v>16</v>
      </c>
    </row>
    <row r="14" spans="1:10" ht="15">
      <c r="A14" s="6">
        <v>10</v>
      </c>
      <c r="B14" s="7" t="s">
        <v>69</v>
      </c>
      <c r="C14" s="8" t="s">
        <v>191</v>
      </c>
      <c r="D14" s="9">
        <v>1293</v>
      </c>
      <c r="E14" s="9">
        <v>249</v>
      </c>
      <c r="F14" s="9">
        <v>183</v>
      </c>
      <c r="G14" s="9">
        <v>159</v>
      </c>
      <c r="H14" s="10">
        <f t="shared" si="0"/>
        <v>1884</v>
      </c>
      <c r="I14" s="11">
        <f t="shared" si="1"/>
        <v>209.33333333333334</v>
      </c>
      <c r="J14" s="2">
        <v>14</v>
      </c>
    </row>
    <row r="15" spans="1:10" ht="15">
      <c r="A15" s="6">
        <v>11</v>
      </c>
      <c r="B15" s="7" t="s">
        <v>72</v>
      </c>
      <c r="C15" s="8" t="s">
        <v>173</v>
      </c>
      <c r="D15" s="9">
        <v>1324</v>
      </c>
      <c r="E15" s="9">
        <v>185</v>
      </c>
      <c r="F15" s="9">
        <v>187</v>
      </c>
      <c r="G15" s="9">
        <v>185</v>
      </c>
      <c r="H15" s="10">
        <f t="shared" si="0"/>
        <v>1881</v>
      </c>
      <c r="I15" s="11">
        <f t="shared" si="1"/>
        <v>209</v>
      </c>
      <c r="J15" s="2">
        <v>12</v>
      </c>
    </row>
    <row r="16" spans="1:10" ht="15">
      <c r="A16" s="6">
        <v>12</v>
      </c>
      <c r="B16" s="7" t="s">
        <v>63</v>
      </c>
      <c r="C16" s="8" t="s">
        <v>174</v>
      </c>
      <c r="D16" s="9">
        <v>1319</v>
      </c>
      <c r="E16" s="9">
        <v>182</v>
      </c>
      <c r="F16" s="9">
        <v>170</v>
      </c>
      <c r="G16" s="9">
        <v>189</v>
      </c>
      <c r="H16" s="10">
        <f t="shared" si="0"/>
        <v>1860</v>
      </c>
      <c r="I16" s="11">
        <f t="shared" si="1"/>
        <v>206.66666666666666</v>
      </c>
      <c r="J16" s="2">
        <v>10</v>
      </c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showZeros="0" zoomScalePageLayoutView="0" workbookViewId="0" topLeftCell="A3">
      <selection activeCell="H5" sqref="H5:H1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1" t="s">
        <v>52</v>
      </c>
      <c r="B2" s="66"/>
      <c r="C2" s="2"/>
      <c r="D2" s="72"/>
      <c r="E2" s="72"/>
      <c r="F2" s="66"/>
      <c r="G2" s="66"/>
      <c r="H2" s="73"/>
      <c r="I2" s="73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51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103</v>
      </c>
      <c r="C5" s="54" t="s">
        <v>175</v>
      </c>
      <c r="D5" s="9">
        <v>1222</v>
      </c>
      <c r="E5" s="9">
        <v>184</v>
      </c>
      <c r="F5" s="9">
        <v>181</v>
      </c>
      <c r="G5" s="9">
        <v>202</v>
      </c>
      <c r="H5" s="10">
        <f aca="true" t="shared" si="0" ref="H5:H10">SUM(D5:G5)</f>
        <v>1789</v>
      </c>
      <c r="I5" s="11">
        <f aca="true" t="shared" si="1" ref="I5:I10">H5/9</f>
        <v>198.77777777777777</v>
      </c>
    </row>
    <row r="6" spans="1:9" ht="15">
      <c r="A6" s="6">
        <v>2</v>
      </c>
      <c r="B6" s="7" t="s">
        <v>112</v>
      </c>
      <c r="C6" s="54" t="s">
        <v>176</v>
      </c>
      <c r="D6" s="9">
        <v>1162</v>
      </c>
      <c r="E6" s="9">
        <v>206</v>
      </c>
      <c r="F6" s="9">
        <v>165</v>
      </c>
      <c r="G6" s="9">
        <v>210</v>
      </c>
      <c r="H6" s="10">
        <f t="shared" si="0"/>
        <v>1743</v>
      </c>
      <c r="I6" s="11">
        <f t="shared" si="1"/>
        <v>193.66666666666666</v>
      </c>
    </row>
    <row r="7" spans="1:9" ht="15">
      <c r="A7" s="6">
        <v>3</v>
      </c>
      <c r="B7" s="7" t="s">
        <v>110</v>
      </c>
      <c r="C7" s="54" t="s">
        <v>178</v>
      </c>
      <c r="D7" s="9">
        <v>1141</v>
      </c>
      <c r="E7" s="9">
        <v>214</v>
      </c>
      <c r="F7" s="9">
        <v>208</v>
      </c>
      <c r="G7" s="9">
        <v>170</v>
      </c>
      <c r="H7" s="10">
        <f t="shared" si="0"/>
        <v>1733</v>
      </c>
      <c r="I7" s="11">
        <f t="shared" si="1"/>
        <v>192.55555555555554</v>
      </c>
    </row>
    <row r="8" spans="1:9" ht="15">
      <c r="A8" s="6">
        <v>4</v>
      </c>
      <c r="B8" s="7" t="s">
        <v>113</v>
      </c>
      <c r="C8" s="54" t="s">
        <v>177</v>
      </c>
      <c r="D8" s="9">
        <v>1156</v>
      </c>
      <c r="E8" s="9">
        <v>166</v>
      </c>
      <c r="F8" s="9">
        <v>176</v>
      </c>
      <c r="G8" s="9">
        <v>214</v>
      </c>
      <c r="H8" s="10">
        <f t="shared" si="0"/>
        <v>1712</v>
      </c>
      <c r="I8" s="11">
        <f t="shared" si="1"/>
        <v>190.22222222222223</v>
      </c>
    </row>
    <row r="9" spans="1:10" ht="15">
      <c r="A9" s="6">
        <v>5</v>
      </c>
      <c r="B9" s="7" t="s">
        <v>101</v>
      </c>
      <c r="C9" s="54" t="s">
        <v>179</v>
      </c>
      <c r="D9" s="9">
        <v>1134</v>
      </c>
      <c r="E9" s="9">
        <v>185</v>
      </c>
      <c r="F9" s="9">
        <v>172</v>
      </c>
      <c r="G9" s="9">
        <v>172</v>
      </c>
      <c r="H9" s="10">
        <f t="shared" si="0"/>
        <v>1663</v>
      </c>
      <c r="I9" s="11">
        <f t="shared" si="1"/>
        <v>184.77777777777777</v>
      </c>
      <c r="J9" s="2">
        <v>20</v>
      </c>
    </row>
    <row r="10" spans="1:10" ht="15">
      <c r="A10" s="6">
        <v>6</v>
      </c>
      <c r="B10" s="7" t="s">
        <v>109</v>
      </c>
      <c r="C10" s="54" t="s">
        <v>180</v>
      </c>
      <c r="D10" s="9">
        <v>1127</v>
      </c>
      <c r="E10" s="9">
        <v>194</v>
      </c>
      <c r="F10" s="9">
        <v>167</v>
      </c>
      <c r="G10" s="9">
        <v>158</v>
      </c>
      <c r="H10" s="10">
        <f t="shared" si="0"/>
        <v>1646</v>
      </c>
      <c r="I10" s="11">
        <f t="shared" si="1"/>
        <v>182.88888888888889</v>
      </c>
      <c r="J10" s="2">
        <v>15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0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4" sqref="B4:B10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74" t="s">
        <v>13</v>
      </c>
      <c r="B1" s="75"/>
      <c r="C1" s="14"/>
      <c r="D1" s="14"/>
      <c r="G1" s="76"/>
      <c r="H1" s="76"/>
      <c r="I1" s="76"/>
      <c r="J1" s="76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7"/>
      <c r="AC1" s="66"/>
      <c r="AD1" s="66"/>
      <c r="AE1" s="66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53</v>
      </c>
      <c r="G3" s="17" t="s">
        <v>3</v>
      </c>
      <c r="H3" s="17" t="s">
        <v>14</v>
      </c>
      <c r="I3" s="17" t="s">
        <v>15</v>
      </c>
      <c r="J3" s="17" t="s">
        <v>54</v>
      </c>
      <c r="K3" s="17" t="s">
        <v>4</v>
      </c>
      <c r="L3" s="17" t="s">
        <v>14</v>
      </c>
      <c r="M3" s="17" t="s">
        <v>16</v>
      </c>
      <c r="N3" s="17" t="s">
        <v>55</v>
      </c>
      <c r="O3" s="17" t="s">
        <v>5</v>
      </c>
      <c r="P3" s="17" t="s">
        <v>14</v>
      </c>
      <c r="Q3" s="17" t="s">
        <v>18</v>
      </c>
      <c r="R3" s="57" t="s">
        <v>56</v>
      </c>
      <c r="S3" s="17" t="s">
        <v>57</v>
      </c>
      <c r="T3" s="59" t="s">
        <v>10</v>
      </c>
    </row>
    <row r="4" spans="1:20" ht="12.75">
      <c r="A4" s="19">
        <v>1</v>
      </c>
      <c r="B4" s="20" t="s">
        <v>124</v>
      </c>
      <c r="C4" s="20">
        <v>143</v>
      </c>
      <c r="D4" s="21">
        <v>51</v>
      </c>
      <c r="E4" s="28" t="s">
        <v>183</v>
      </c>
      <c r="F4" s="28">
        <v>1384</v>
      </c>
      <c r="G4" s="22">
        <v>141</v>
      </c>
      <c r="H4" s="23">
        <f aca="true" t="shared" si="0" ref="H4:H10">D4</f>
        <v>51</v>
      </c>
      <c r="I4" s="55">
        <f aca="true" t="shared" si="1" ref="I4:I10">SUM(G4:H4)</f>
        <v>192</v>
      </c>
      <c r="J4" s="24">
        <f aca="true" t="shared" si="2" ref="J4:J10">F4+I4</f>
        <v>1576</v>
      </c>
      <c r="K4" s="22">
        <v>202</v>
      </c>
      <c r="L4" s="23">
        <f aca="true" t="shared" si="3" ref="L4:L10">D4</f>
        <v>51</v>
      </c>
      <c r="M4" s="24">
        <f aca="true" t="shared" si="4" ref="M4:M10">SUM(K4:L4)</f>
        <v>253</v>
      </c>
      <c r="N4" s="27">
        <f aca="true" t="shared" si="5" ref="N4:N10">J4+M4</f>
        <v>1829</v>
      </c>
      <c r="O4" s="22">
        <v>169</v>
      </c>
      <c r="P4" s="23">
        <f aca="true" t="shared" si="6" ref="P4:P10">D4</f>
        <v>51</v>
      </c>
      <c r="Q4" s="24">
        <f aca="true" t="shared" si="7" ref="Q4:Q10">SUM(O4:P4)</f>
        <v>220</v>
      </c>
      <c r="R4" s="58">
        <f aca="true" t="shared" si="8" ref="R4:R10">N4+Q4</f>
        <v>2049</v>
      </c>
      <c r="S4" s="61">
        <f>R4-(P4*9)</f>
        <v>1590</v>
      </c>
      <c r="T4" s="60">
        <f>S4/9</f>
        <v>176.66666666666666</v>
      </c>
    </row>
    <row r="5" spans="1:20" ht="12.75">
      <c r="A5" s="19">
        <v>2</v>
      </c>
      <c r="B5" s="20" t="s">
        <v>135</v>
      </c>
      <c r="C5" s="20">
        <v>154</v>
      </c>
      <c r="D5" s="21">
        <v>41</v>
      </c>
      <c r="E5" s="28" t="s">
        <v>185</v>
      </c>
      <c r="F5" s="28">
        <v>1345</v>
      </c>
      <c r="G5" s="22">
        <v>228</v>
      </c>
      <c r="H5" s="23">
        <f t="shared" si="0"/>
        <v>41</v>
      </c>
      <c r="I5" s="55">
        <f t="shared" si="1"/>
        <v>269</v>
      </c>
      <c r="J5" s="24">
        <f t="shared" si="2"/>
        <v>1614</v>
      </c>
      <c r="K5" s="22">
        <v>168</v>
      </c>
      <c r="L5" s="23">
        <f t="shared" si="3"/>
        <v>41</v>
      </c>
      <c r="M5" s="24">
        <f t="shared" si="4"/>
        <v>209</v>
      </c>
      <c r="N5" s="27">
        <f t="shared" si="5"/>
        <v>1823</v>
      </c>
      <c r="O5" s="22">
        <v>123</v>
      </c>
      <c r="P5" s="23">
        <f t="shared" si="6"/>
        <v>41</v>
      </c>
      <c r="Q5" s="24">
        <f t="shared" si="7"/>
        <v>164</v>
      </c>
      <c r="R5" s="58">
        <f t="shared" si="8"/>
        <v>1987</v>
      </c>
      <c r="S5" s="61">
        <f aca="true" t="shared" si="9" ref="S5:S10">R5-(P5*9)</f>
        <v>1618</v>
      </c>
      <c r="T5" s="60">
        <f aca="true" t="shared" si="10" ref="T5:T10">S5/9</f>
        <v>179.77777777777777</v>
      </c>
    </row>
    <row r="6" spans="1:20" ht="12.75">
      <c r="A6" s="19">
        <v>3</v>
      </c>
      <c r="B6" s="20" t="s">
        <v>119</v>
      </c>
      <c r="C6" s="20">
        <v>168</v>
      </c>
      <c r="D6" s="21">
        <v>28</v>
      </c>
      <c r="E6" s="28" t="s">
        <v>184</v>
      </c>
      <c r="F6" s="28">
        <v>1377</v>
      </c>
      <c r="G6" s="22">
        <v>146</v>
      </c>
      <c r="H6" s="23">
        <f t="shared" si="0"/>
        <v>28</v>
      </c>
      <c r="I6" s="55">
        <f t="shared" si="1"/>
        <v>174</v>
      </c>
      <c r="J6" s="24">
        <f t="shared" si="2"/>
        <v>1551</v>
      </c>
      <c r="K6" s="22">
        <v>202</v>
      </c>
      <c r="L6" s="23">
        <f t="shared" si="3"/>
        <v>28</v>
      </c>
      <c r="M6" s="24">
        <f t="shared" si="4"/>
        <v>230</v>
      </c>
      <c r="N6" s="27">
        <f t="shared" si="5"/>
        <v>1781</v>
      </c>
      <c r="O6" s="22">
        <v>153</v>
      </c>
      <c r="P6" s="23">
        <f t="shared" si="6"/>
        <v>28</v>
      </c>
      <c r="Q6" s="24">
        <f t="shared" si="7"/>
        <v>181</v>
      </c>
      <c r="R6" s="58">
        <f t="shared" si="8"/>
        <v>1962</v>
      </c>
      <c r="S6" s="61">
        <f t="shared" si="9"/>
        <v>1710</v>
      </c>
      <c r="T6" s="60">
        <f t="shared" si="10"/>
        <v>190</v>
      </c>
    </row>
    <row r="7" spans="1:20" ht="12.75">
      <c r="A7" s="19">
        <v>4</v>
      </c>
      <c r="B7" s="20" t="s">
        <v>128</v>
      </c>
      <c r="C7" s="20">
        <v>149</v>
      </c>
      <c r="D7" s="21">
        <v>45</v>
      </c>
      <c r="E7" s="28" t="s">
        <v>187</v>
      </c>
      <c r="F7" s="28">
        <v>1259</v>
      </c>
      <c r="G7" s="22">
        <v>199</v>
      </c>
      <c r="H7" s="23">
        <f t="shared" si="0"/>
        <v>45</v>
      </c>
      <c r="I7" s="55">
        <f t="shared" si="1"/>
        <v>244</v>
      </c>
      <c r="J7" s="24">
        <f t="shared" si="2"/>
        <v>1503</v>
      </c>
      <c r="K7" s="22">
        <v>172</v>
      </c>
      <c r="L7" s="23">
        <f t="shared" si="3"/>
        <v>45</v>
      </c>
      <c r="M7" s="24">
        <f t="shared" si="4"/>
        <v>217</v>
      </c>
      <c r="N7" s="27">
        <f t="shared" si="5"/>
        <v>1720</v>
      </c>
      <c r="O7" s="22">
        <v>156</v>
      </c>
      <c r="P7" s="23">
        <f t="shared" si="6"/>
        <v>45</v>
      </c>
      <c r="Q7" s="24">
        <f t="shared" si="7"/>
        <v>201</v>
      </c>
      <c r="R7" s="58">
        <f t="shared" si="8"/>
        <v>1921</v>
      </c>
      <c r="S7" s="61">
        <f t="shared" si="9"/>
        <v>1516</v>
      </c>
      <c r="T7" s="60">
        <f t="shared" si="10"/>
        <v>168.44444444444446</v>
      </c>
    </row>
    <row r="8" spans="1:21" ht="12.75">
      <c r="A8" s="19">
        <v>5</v>
      </c>
      <c r="B8" s="20" t="s">
        <v>122</v>
      </c>
      <c r="C8" s="20">
        <v>150</v>
      </c>
      <c r="D8" s="21">
        <v>45</v>
      </c>
      <c r="E8" s="28" t="s">
        <v>188</v>
      </c>
      <c r="F8" s="28">
        <v>1250</v>
      </c>
      <c r="G8" s="22">
        <v>161</v>
      </c>
      <c r="H8" s="23">
        <f t="shared" si="0"/>
        <v>45</v>
      </c>
      <c r="I8" s="55">
        <f t="shared" si="1"/>
        <v>206</v>
      </c>
      <c r="J8" s="24">
        <f t="shared" si="2"/>
        <v>1456</v>
      </c>
      <c r="K8" s="22">
        <v>180</v>
      </c>
      <c r="L8" s="23">
        <f t="shared" si="3"/>
        <v>45</v>
      </c>
      <c r="M8" s="24">
        <f t="shared" si="4"/>
        <v>225</v>
      </c>
      <c r="N8" s="27">
        <f t="shared" si="5"/>
        <v>1681</v>
      </c>
      <c r="O8" s="22">
        <v>160</v>
      </c>
      <c r="P8" s="23">
        <f t="shared" si="6"/>
        <v>45</v>
      </c>
      <c r="Q8" s="24">
        <f t="shared" si="7"/>
        <v>205</v>
      </c>
      <c r="R8" s="58">
        <f t="shared" si="8"/>
        <v>1886</v>
      </c>
      <c r="S8" s="61">
        <f t="shared" si="9"/>
        <v>1481</v>
      </c>
      <c r="T8" s="60">
        <f t="shared" si="10"/>
        <v>164.55555555555554</v>
      </c>
      <c r="U8" s="15">
        <v>20</v>
      </c>
    </row>
    <row r="9" spans="1:21" ht="12.75">
      <c r="A9" s="19">
        <v>6</v>
      </c>
      <c r="B9" s="20" t="s">
        <v>143</v>
      </c>
      <c r="C9" s="20">
        <v>152</v>
      </c>
      <c r="D9" s="21">
        <v>43</v>
      </c>
      <c r="E9" s="28" t="s">
        <v>190</v>
      </c>
      <c r="F9" s="28">
        <v>1229</v>
      </c>
      <c r="G9" s="22">
        <v>148</v>
      </c>
      <c r="H9" s="23">
        <f t="shared" si="0"/>
        <v>43</v>
      </c>
      <c r="I9" s="55">
        <f t="shared" si="1"/>
        <v>191</v>
      </c>
      <c r="J9" s="24">
        <f t="shared" si="2"/>
        <v>1420</v>
      </c>
      <c r="K9" s="22">
        <v>163</v>
      </c>
      <c r="L9" s="23">
        <f t="shared" si="3"/>
        <v>43</v>
      </c>
      <c r="M9" s="24">
        <f t="shared" si="4"/>
        <v>206</v>
      </c>
      <c r="N9" s="27">
        <f t="shared" si="5"/>
        <v>1626</v>
      </c>
      <c r="O9" s="22">
        <v>130</v>
      </c>
      <c r="P9" s="23">
        <f t="shared" si="6"/>
        <v>43</v>
      </c>
      <c r="Q9" s="24">
        <f t="shared" si="7"/>
        <v>173</v>
      </c>
      <c r="R9" s="58">
        <f t="shared" si="8"/>
        <v>1799</v>
      </c>
      <c r="S9" s="61">
        <f t="shared" si="9"/>
        <v>1412</v>
      </c>
      <c r="T9" s="60">
        <f t="shared" si="10"/>
        <v>156.88888888888889</v>
      </c>
      <c r="U9" s="15">
        <v>15</v>
      </c>
    </row>
    <row r="10" spans="1:21" ht="12.75">
      <c r="A10" s="19">
        <v>7</v>
      </c>
      <c r="B10" s="20" t="s">
        <v>121</v>
      </c>
      <c r="C10" s="20">
        <v>139</v>
      </c>
      <c r="D10" s="21">
        <v>54</v>
      </c>
      <c r="E10" s="28" t="s">
        <v>186</v>
      </c>
      <c r="F10" s="28">
        <v>1262</v>
      </c>
      <c r="G10" s="22">
        <v>105</v>
      </c>
      <c r="H10" s="23">
        <f t="shared" si="0"/>
        <v>54</v>
      </c>
      <c r="I10" s="55">
        <f t="shared" si="1"/>
        <v>159</v>
      </c>
      <c r="J10" s="24">
        <f t="shared" si="2"/>
        <v>1421</v>
      </c>
      <c r="K10" s="22">
        <v>126</v>
      </c>
      <c r="L10" s="23">
        <f t="shared" si="3"/>
        <v>54</v>
      </c>
      <c r="M10" s="24">
        <f t="shared" si="4"/>
        <v>180</v>
      </c>
      <c r="N10" s="27">
        <f t="shared" si="5"/>
        <v>1601</v>
      </c>
      <c r="O10" s="22">
        <v>119</v>
      </c>
      <c r="P10" s="23">
        <f t="shared" si="6"/>
        <v>54</v>
      </c>
      <c r="Q10" s="24">
        <f t="shared" si="7"/>
        <v>173</v>
      </c>
      <c r="R10" s="58">
        <f t="shared" si="8"/>
        <v>1774</v>
      </c>
      <c r="S10" s="61">
        <f t="shared" si="9"/>
        <v>1288</v>
      </c>
      <c r="T10" s="60">
        <f t="shared" si="10"/>
        <v>143.11111111111111</v>
      </c>
      <c r="U10" s="15">
        <v>10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2021-10-10T19:46:54Z</cp:lastPrinted>
  <dcterms:created xsi:type="dcterms:W3CDTF">2010-09-08T14:50:21Z</dcterms:created>
  <dcterms:modified xsi:type="dcterms:W3CDTF">2021-10-11T13:47:11Z</dcterms:modified>
  <cp:category/>
  <cp:version/>
  <cp:contentType/>
  <cp:contentStatus/>
</cp:coreProperties>
</file>