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320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<sst xmlns="http://schemas.openxmlformats.org/spreadsheetml/2006/main" count="685" uniqueCount="294">
  <si>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</si>
  <si>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</si>
  <si>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</si>
  <si>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</si>
  <si>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</si>
  <si>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</si>
  <si>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</si>
  <si>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</si>
  <si>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</si>
  <si>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</si>
  <si>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</si>
  <si>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</si>
  <si>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</si>
  <si>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</si>
  <si>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</si>
  <si>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</si>
  <si>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</si>
  <si>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</si>
  <si>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</si>
  <si>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</si>
  <si>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</si>
  <si>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</si>
  <si>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</si>
  <si>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</si>
  <si>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</si>
  <si>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</si>
  <si>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</si>
  <si>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</si>
  <si>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</si>
  <si>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</si>
  <si>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</si>
  <si>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</si>
  <si>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</si>
  <si>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</si>
  <si>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</si>
  <si>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</si>
  <si>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</si>
  <si>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</si>
  <si>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</si>
  <si>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</si>
  <si>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</si>
  <si>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</si>
  <si>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</si>
  <si>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</si>
  <si>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</si>
  <si>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</si>
  <si>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U12 Junior Gold</t>
  </si>
  <si>
    <t>U18 Junior Gold Girls</t>
  </si>
  <si>
    <t>U20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</si>
  <si>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</si>
  <si>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</si>
  <si>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</si>
  <si>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</si>
  <si>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</si>
  <si>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</si>
  <si>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</si>
  <si>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</si>
  <si>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</si>
  <si>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</si>
  <si>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Super Bowl</t>
  </si>
  <si>
    <t>Sunday November 29, 2020</t>
  </si>
  <si>
    <t>Riley Allen</t>
  </si>
  <si>
    <t>Reid Leigh</t>
  </si>
  <si>
    <t>Emmanuel McPherson</t>
  </si>
  <si>
    <t>Joshua Nier</t>
  </si>
  <si>
    <t>Robert Vater</t>
  </si>
  <si>
    <t>Braden Mallasch</t>
  </si>
  <si>
    <t>Jon Carper</t>
  </si>
  <si>
    <t>Kyle Muth</t>
  </si>
  <si>
    <t>Carter Wescott</t>
  </si>
  <si>
    <t>Davis Lohr</t>
  </si>
  <si>
    <t>Jacob Hackbarth</t>
  </si>
  <si>
    <t>Dartanion Sellers</t>
  </si>
  <si>
    <t>Jermarrion Simmons</t>
  </si>
  <si>
    <t>Payton Nabak</t>
  </si>
  <si>
    <t>Alex Glodowski</t>
  </si>
  <si>
    <t>Rory Clark</t>
  </si>
  <si>
    <t>Connor Mooney</t>
  </si>
  <si>
    <t>Austin Loichinger</t>
  </si>
  <si>
    <t>Alex Skibicki</t>
  </si>
  <si>
    <t>James Stewart</t>
  </si>
  <si>
    <t>Chris Kawal</t>
  </si>
  <si>
    <t>Nick DeCesaro</t>
  </si>
  <si>
    <t>Jacob Mattison</t>
  </si>
  <si>
    <t>Jacob Perry</t>
  </si>
  <si>
    <t>Alex Peglow</t>
  </si>
  <si>
    <t>Chase Haakenson</t>
  </si>
  <si>
    <t>Mason Peterson</t>
  </si>
  <si>
    <t>Bobby Habetler</t>
  </si>
  <si>
    <t>Ty Peterson</t>
  </si>
  <si>
    <t>Tyler McNutt</t>
  </si>
  <si>
    <t>Andrew Gross</t>
  </si>
  <si>
    <t>Rylee Schwartz</t>
  </si>
  <si>
    <t>Gavin Suprenand</t>
  </si>
  <si>
    <t>Xavier Gauthier</t>
  </si>
  <si>
    <t>Kody Litzen</t>
  </si>
  <si>
    <t>Tanner Webb</t>
  </si>
  <si>
    <t>Griffin Geiken</t>
  </si>
  <si>
    <t>Luke Schaefer</t>
  </si>
  <si>
    <t>Brenton Peters</t>
  </si>
  <si>
    <t>Danny Jacobson</t>
  </si>
  <si>
    <t>Aiden Walter</t>
  </si>
  <si>
    <t>Christian Julius</t>
  </si>
  <si>
    <t>Nick Schwartz</t>
  </si>
  <si>
    <t>Matthew Sertich</t>
  </si>
  <si>
    <t>Luke Winter</t>
  </si>
  <si>
    <t>Hunter Adams</t>
  </si>
  <si>
    <t>Jackson Carter</t>
  </si>
  <si>
    <t>Austin Tryba</t>
  </si>
  <si>
    <t>Cale Rusch</t>
  </si>
  <si>
    <t>Dylan Smith</t>
  </si>
  <si>
    <t>Ryan Tesch</t>
  </si>
  <si>
    <t>Jeffrey Winkel</t>
  </si>
  <si>
    <t>Greydon Brown</t>
  </si>
  <si>
    <t>Chase Heling</t>
  </si>
  <si>
    <t>Devin DuPrey</t>
  </si>
  <si>
    <t>Cody Weigel</t>
  </si>
  <si>
    <t>Ian Koster</t>
  </si>
  <si>
    <t>Logan Weigel</t>
  </si>
  <si>
    <t>Trenton Holz</t>
  </si>
  <si>
    <t>Colby Hietpas</t>
  </si>
  <si>
    <t>Justin Gmach</t>
  </si>
  <si>
    <t>Rory Stubler</t>
  </si>
  <si>
    <t>Dalton Zeman</t>
  </si>
  <si>
    <t>Landon Warner</t>
  </si>
  <si>
    <t>Nicholas Witte</t>
  </si>
  <si>
    <t>Alyssa Henrickson</t>
  </si>
  <si>
    <t>Zoey Darwin</t>
  </si>
  <si>
    <t>Jade Oelke</t>
  </si>
  <si>
    <t>Taylor Jensen</t>
  </si>
  <si>
    <t>Brianna Thurston</t>
  </si>
  <si>
    <t xml:space="preserve">Erica Lohr </t>
  </si>
  <si>
    <t>Brenna Scheikiera</t>
  </si>
  <si>
    <t>Mara Geiwitz</t>
  </si>
  <si>
    <t>Samantha Knab</t>
  </si>
  <si>
    <t>Kelsey Jaeger</t>
  </si>
  <si>
    <t>Monica Darrow</t>
  </si>
  <si>
    <t>Katrina Blasius</t>
  </si>
  <si>
    <t>Piper Miles</t>
  </si>
  <si>
    <t>Aubrey Kiddle</t>
  </si>
  <si>
    <t>Gaby Silva</t>
  </si>
  <si>
    <t>Megan George</t>
  </si>
  <si>
    <t>Carlene Beyer</t>
  </si>
  <si>
    <t>Cassie Prill</t>
  </si>
  <si>
    <t>Brystal Beyer</t>
  </si>
  <si>
    <t>Piper Plautz</t>
  </si>
  <si>
    <t>Paige Plautz</t>
  </si>
  <si>
    <t>Melanie Hilbert</t>
  </si>
  <si>
    <t>Katelyn Holz</t>
  </si>
  <si>
    <t>Josie Parr</t>
  </si>
  <si>
    <t>Kelly Whipple</t>
  </si>
  <si>
    <t>Addison Jacak</t>
  </si>
  <si>
    <t>Cruz Masias</t>
  </si>
  <si>
    <t>Devin McKiski</t>
  </si>
  <si>
    <t>Dayden Koback</t>
  </si>
  <si>
    <t>Josh Opiola</t>
  </si>
  <si>
    <t>Cayden Cordova</t>
  </si>
  <si>
    <t>Joseph Charrette</t>
  </si>
  <si>
    <t>Nathan Kitowski</t>
  </si>
  <si>
    <t>Mackenzie Krause</t>
  </si>
  <si>
    <t>Ethan Krause</t>
  </si>
  <si>
    <t>Joshua Oliveira</t>
  </si>
  <si>
    <t>Alexis Aumann</t>
  </si>
  <si>
    <t>Damien Trepanier</t>
  </si>
  <si>
    <t>Lauren Schaefer</t>
  </si>
  <si>
    <t>Jessica Auld</t>
  </si>
  <si>
    <t>Maeghan Herbst</t>
  </si>
  <si>
    <t>Chase Klicka</t>
  </si>
  <si>
    <t>Anthony Swanson</t>
  </si>
  <si>
    <t>Andrea McPhail</t>
  </si>
  <si>
    <t>Sophie Klicka</t>
  </si>
  <si>
    <t>Jami Donnelly</t>
  </si>
  <si>
    <t>Savanah Rodriguez</t>
  </si>
  <si>
    <t>Delaney Brown</t>
  </si>
  <si>
    <t>Anna Dregne</t>
  </si>
  <si>
    <t>Kasey Hughes</t>
  </si>
  <si>
    <t>Aidan Alford</t>
  </si>
  <si>
    <t>Gibson Mueller</t>
  </si>
  <si>
    <t>Dylan Boldt</t>
  </si>
  <si>
    <t>Nathan Grams</t>
  </si>
  <si>
    <t>Hunter Rogalla</t>
  </si>
  <si>
    <t>Christopher Boldt</t>
  </si>
  <si>
    <t>Alex Farrell</t>
  </si>
  <si>
    <t>Nathaniel Boss</t>
  </si>
  <si>
    <t>Peyton Smith</t>
  </si>
  <si>
    <t>Landon Carter</t>
  </si>
  <si>
    <t>Natalie Hirsch</t>
  </si>
  <si>
    <t>Peter Trick Jr</t>
  </si>
  <si>
    <t>Tyler Brown</t>
  </si>
  <si>
    <t>Siena Shearer</t>
  </si>
  <si>
    <t>Kyler Zeman</t>
  </si>
  <si>
    <t>Abbi Dorn</t>
  </si>
  <si>
    <t>Aubrey Jacak</t>
  </si>
  <si>
    <t>Blake Martin</t>
  </si>
  <si>
    <t>Brendan Holl</t>
  </si>
  <si>
    <t>Toby Dieck</t>
  </si>
  <si>
    <t>Kellijo Kirsch</t>
  </si>
  <si>
    <t>Kathryn Kirsch</t>
  </si>
  <si>
    <t>Lane Pattern: Kegel Broadway (37 Feet)</t>
  </si>
  <si>
    <t>Frank Rojas</t>
  </si>
  <si>
    <t>Quinn Sheehy</t>
  </si>
  <si>
    <t>Quintin Masias</t>
  </si>
  <si>
    <t>Kyle Klotz</t>
  </si>
  <si>
    <t>Eric Kropidlowski</t>
  </si>
  <si>
    <t>Will Kubeny</t>
  </si>
  <si>
    <t>Mitchel Potter</t>
  </si>
  <si>
    <t>Alec Potter</t>
  </si>
  <si>
    <t>Ryan King</t>
  </si>
  <si>
    <t>Kyler Simonet</t>
  </si>
  <si>
    <t>Kaeden Tregler</t>
  </si>
  <si>
    <t>Nora Rohloff</t>
  </si>
  <si>
    <t>Bellarene Walkowski</t>
  </si>
  <si>
    <t>Ashley Lease</t>
  </si>
  <si>
    <t>U15 Junior Gold Boys</t>
  </si>
  <si>
    <t>U18 Junior Gold Boys</t>
  </si>
  <si>
    <t>U15 Junior Gold Girls</t>
  </si>
  <si>
    <t>Cole Hietpas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</si>
  <si>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</si>
  <si>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</si>
  <si>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</si>
  <si>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</si>
  <si>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</si>
  <si>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</si>
  <si>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</si>
  <si>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</si>
  <si>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</si>
  <si>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</si>
  <si>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6th</t>
  </si>
  <si>
    <t>7th</t>
  </si>
  <si>
    <t>8th</t>
  </si>
  <si>
    <t>11A</t>
  </si>
  <si>
    <t>9A</t>
  </si>
  <si>
    <t>13A</t>
  </si>
  <si>
    <t>7A</t>
  </si>
  <si>
    <t>15A</t>
  </si>
  <si>
    <t>11C</t>
  </si>
  <si>
    <t>9C</t>
  </si>
  <si>
    <t>13C</t>
  </si>
  <si>
    <t>7C</t>
  </si>
  <si>
    <t>15C</t>
  </si>
  <si>
    <t>5C</t>
  </si>
  <si>
    <t>17C</t>
  </si>
  <si>
    <t>3C</t>
  </si>
  <si>
    <t>19C</t>
  </si>
  <si>
    <t>1C</t>
  </si>
  <si>
    <t>12B</t>
  </si>
  <si>
    <t>10B</t>
  </si>
  <si>
    <t>14B</t>
  </si>
  <si>
    <t>8B</t>
  </si>
  <si>
    <t>16B</t>
  </si>
  <si>
    <t>6B</t>
  </si>
  <si>
    <t>18B</t>
  </si>
  <si>
    <t>4B</t>
  </si>
  <si>
    <t>5A</t>
  </si>
  <si>
    <t>17A</t>
  </si>
  <si>
    <t>3A</t>
  </si>
  <si>
    <t>19A</t>
  </si>
  <si>
    <t>1A</t>
  </si>
  <si>
    <t>20B</t>
  </si>
  <si>
    <t>2B</t>
  </si>
  <si>
    <t>2D</t>
  </si>
  <si>
    <t>20D</t>
  </si>
  <si>
    <t>4D</t>
  </si>
  <si>
    <t>18D</t>
  </si>
  <si>
    <t>6D</t>
  </si>
  <si>
    <t>16D</t>
  </si>
  <si>
    <t>8D</t>
  </si>
  <si>
    <t>14D</t>
  </si>
  <si>
    <t>10D</t>
  </si>
  <si>
    <t>12D</t>
  </si>
  <si>
    <t>W/D</t>
  </si>
  <si>
    <t>N/S</t>
  </si>
  <si>
    <t>Matt Ryan's $300 Scholarship for a 300 Game</t>
  </si>
  <si>
    <t>#8</t>
  </si>
  <si>
    <t>#5</t>
  </si>
  <si>
    <t>#6</t>
  </si>
  <si>
    <t>#7</t>
  </si>
  <si>
    <t>Lanes: 9 - 10</t>
  </si>
  <si>
    <t>Lanes: 7 - 8</t>
  </si>
  <si>
    <t>Lanes:  3 - 4</t>
  </si>
  <si>
    <t>Lanes: 3 - 4</t>
  </si>
  <si>
    <t>Lanes: 11 - 12</t>
  </si>
  <si>
    <t>Lanes:  5 - 6</t>
  </si>
  <si>
    <t>Lanes:3 - 4</t>
  </si>
  <si>
    <t>Lanes: 5 - 6</t>
  </si>
  <si>
    <t>Lanes: 1 - 2</t>
  </si>
  <si>
    <t>Lanes: 13 - 14</t>
  </si>
  <si>
    <t>Lanes:  1 - 2</t>
  </si>
  <si>
    <t>Lanes: 15 - 16</t>
  </si>
  <si>
    <t xml:space="preserve">Lanes:  7 -8 </t>
  </si>
  <si>
    <t>1st - 60 pts</t>
  </si>
  <si>
    <t>2nd - 45 pts</t>
  </si>
  <si>
    <t>3rd - 30 pts</t>
  </si>
  <si>
    <t>5th - 25 pts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</si>
</sst>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1" fillId="11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74" t="s">
        <v>31</v>
      </c>
      <c r="B1" s="74"/>
      <c r="C1" s="74"/>
      <c r="D1" s="74"/>
      <c r="E1" s="74"/>
      <c r="F1" s="74"/>
      <c r="G1" s="74"/>
      <c r="H1" s="75"/>
      <c r="I1" s="72"/>
    </row>
    <row r="3" spans="1:9" s="39" customFormat="1" ht="15.75">
      <c r="A3" s="76" t="s">
        <v>59</v>
      </c>
      <c r="B3" s="70"/>
      <c r="C3" s="70"/>
      <c r="D3" s="70"/>
      <c r="E3" s="70"/>
      <c r="F3" s="70"/>
      <c r="G3" s="70"/>
      <c r="H3" s="70"/>
      <c r="I3" s="72"/>
    </row>
    <row r="4" spans="1:9" s="39" customFormat="1" ht="15.75">
      <c r="A4" s="73" t="s">
        <v>60</v>
      </c>
      <c r="B4" s="70"/>
      <c r="C4" s="70"/>
      <c r="D4" s="70"/>
      <c r="E4" s="70"/>
      <c r="F4" s="70"/>
      <c r="G4" s="70"/>
      <c r="H4" s="70"/>
      <c r="I4" s="72"/>
    </row>
    <row r="5" spans="1:9" s="39" customFormat="1" ht="15.75">
      <c r="A5" s="73" t="s">
        <v>198</v>
      </c>
      <c r="B5" s="70"/>
      <c r="C5" s="70"/>
      <c r="D5" s="70"/>
      <c r="E5" s="70"/>
      <c r="F5" s="70"/>
      <c r="G5" s="70"/>
      <c r="H5" s="70"/>
      <c r="I5" s="72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70" t="s">
        <v>119</v>
      </c>
      <c r="D8" s="70"/>
      <c r="E8" s="70"/>
      <c r="F8" s="41">
        <v>650</v>
      </c>
    </row>
    <row r="9" spans="2:6" ht="15.75">
      <c r="B9" s="39" t="s">
        <v>34</v>
      </c>
      <c r="C9" s="70" t="s">
        <v>110</v>
      </c>
      <c r="D9" s="70"/>
      <c r="E9" s="70"/>
      <c r="F9" s="41">
        <v>325</v>
      </c>
    </row>
    <row r="10" spans="2:6" ht="15.75">
      <c r="B10" s="39" t="s">
        <v>35</v>
      </c>
      <c r="C10" s="70" t="s">
        <v>193</v>
      </c>
      <c r="D10" s="70"/>
      <c r="E10" s="70"/>
      <c r="F10" s="41">
        <v>160</v>
      </c>
    </row>
    <row r="11" spans="2:6" ht="15.75">
      <c r="B11" s="39" t="s">
        <v>35</v>
      </c>
      <c r="C11" s="70" t="s">
        <v>88</v>
      </c>
      <c r="D11" s="70"/>
      <c r="E11" s="70"/>
      <c r="F11" s="41">
        <v>160</v>
      </c>
    </row>
    <row r="12" spans="2:6" ht="15.75">
      <c r="B12" s="39" t="s">
        <v>42</v>
      </c>
      <c r="C12" s="70" t="s">
        <v>89</v>
      </c>
      <c r="D12" s="70"/>
      <c r="E12" s="70"/>
      <c r="F12" s="41">
        <v>120</v>
      </c>
    </row>
    <row r="13" spans="2:6" ht="15.75">
      <c r="B13" s="39" t="s">
        <v>42</v>
      </c>
      <c r="C13" s="70" t="s">
        <v>87</v>
      </c>
      <c r="D13" s="70"/>
      <c r="E13" s="70"/>
      <c r="F13" s="41">
        <v>120</v>
      </c>
    </row>
    <row r="14" spans="2:6" ht="15.75">
      <c r="B14" s="39" t="s">
        <v>42</v>
      </c>
      <c r="C14" s="70" t="s">
        <v>82</v>
      </c>
      <c r="D14" s="70"/>
      <c r="E14" s="70"/>
      <c r="F14" s="41">
        <v>120</v>
      </c>
    </row>
    <row r="15" spans="2:6" ht="15.75">
      <c r="B15" s="39" t="s">
        <v>42</v>
      </c>
      <c r="C15" s="70" t="s">
        <v>65</v>
      </c>
      <c r="D15" s="70"/>
      <c r="E15" s="70"/>
      <c r="F15" s="41">
        <v>120</v>
      </c>
    </row>
    <row r="16" spans="2:6" ht="15.75">
      <c r="B16" s="39" t="s">
        <v>43</v>
      </c>
      <c r="C16" s="44" t="s">
        <v>66</v>
      </c>
      <c r="D16" s="44"/>
      <c r="E16" s="44"/>
      <c r="F16" s="41">
        <v>100</v>
      </c>
    </row>
    <row r="17" spans="2:6" ht="15.75">
      <c r="B17" s="39" t="s">
        <v>217</v>
      </c>
      <c r="C17" s="44" t="s">
        <v>103</v>
      </c>
      <c r="D17" s="44"/>
      <c r="E17" s="44"/>
      <c r="F17" s="41">
        <v>95</v>
      </c>
    </row>
    <row r="18" spans="2:6" ht="15.75">
      <c r="B18" s="39" t="s">
        <v>218</v>
      </c>
      <c r="C18" s="44" t="s">
        <v>85</v>
      </c>
      <c r="D18" s="44"/>
      <c r="E18" s="44"/>
      <c r="F18" s="41">
        <v>90</v>
      </c>
    </row>
    <row r="19" spans="2:6" ht="15.75">
      <c r="B19" s="39" t="s">
        <v>219</v>
      </c>
      <c r="C19" s="44" t="s">
        <v>84</v>
      </c>
      <c r="D19" s="44"/>
      <c r="E19" s="44"/>
      <c r="F19" s="41">
        <v>85</v>
      </c>
    </row>
    <row r="20" spans="2:6" ht="15.75">
      <c r="B20" s="39" t="s">
        <v>220</v>
      </c>
      <c r="C20" s="44" t="s">
        <v>83</v>
      </c>
      <c r="D20" s="44"/>
      <c r="E20" s="44"/>
      <c r="F20" s="41">
        <v>80</v>
      </c>
    </row>
    <row r="21" spans="2:6" ht="15.75">
      <c r="B21" s="39" t="s">
        <v>221</v>
      </c>
      <c r="C21" s="44" t="s">
        <v>101</v>
      </c>
      <c r="D21" s="44"/>
      <c r="E21" s="44"/>
      <c r="F21" s="41">
        <v>75</v>
      </c>
    </row>
    <row r="22" spans="2:6" ht="15.75">
      <c r="B22" s="39" t="s">
        <v>222</v>
      </c>
      <c r="C22" s="44" t="s">
        <v>96</v>
      </c>
      <c r="D22" s="44"/>
      <c r="E22" s="44"/>
      <c r="F22" s="41">
        <v>70</v>
      </c>
    </row>
    <row r="23" spans="2:6" ht="15.75">
      <c r="B23" s="39" t="s">
        <v>223</v>
      </c>
      <c r="C23" s="70" t="s">
        <v>93</v>
      </c>
      <c r="D23" s="70"/>
      <c r="E23" s="70"/>
      <c r="F23" s="41">
        <v>65</v>
      </c>
    </row>
    <row r="24" spans="2:6" ht="15.75">
      <c r="B24" s="39" t="s">
        <v>224</v>
      </c>
      <c r="C24" s="70" t="s">
        <v>200</v>
      </c>
      <c r="D24" s="70"/>
      <c r="E24" s="70"/>
      <c r="F24" s="41">
        <v>60</v>
      </c>
    </row>
    <row r="25" spans="2:6" ht="15.75">
      <c r="B25" s="39" t="s">
        <v>225</v>
      </c>
      <c r="C25" s="70" t="s">
        <v>204</v>
      </c>
      <c r="D25" s="70"/>
      <c r="E25" s="70"/>
      <c r="F25" s="41">
        <v>55</v>
      </c>
    </row>
    <row r="26" spans="2:6" ht="15.75">
      <c r="B26" s="39" t="s">
        <v>226</v>
      </c>
      <c r="C26" s="70" t="s">
        <v>80</v>
      </c>
      <c r="D26" s="70"/>
      <c r="E26" s="70"/>
      <c r="F26" s="41">
        <v>55</v>
      </c>
    </row>
    <row r="28" spans="2:6" ht="15.75">
      <c r="B28" s="39" t="s">
        <v>36</v>
      </c>
      <c r="F28" s="42">
        <f>SUM(F8:F26)</f>
        <v>2605</v>
      </c>
    </row>
    <row r="30" spans="1:6" ht="16.5">
      <c r="A30" s="38" t="s">
        <v>37</v>
      </c>
      <c r="B30" s="39"/>
      <c r="C30" s="39"/>
      <c r="D30" s="39"/>
      <c r="E30" s="39"/>
      <c r="F30" s="40"/>
    </row>
    <row r="31" spans="2:6" ht="15.75">
      <c r="B31" s="39" t="s">
        <v>33</v>
      </c>
      <c r="C31" s="70" t="s">
        <v>134</v>
      </c>
      <c r="D31" s="70"/>
      <c r="E31" s="70"/>
      <c r="F31" s="41">
        <v>300</v>
      </c>
    </row>
    <row r="32" spans="2:6" ht="15.75">
      <c r="B32" s="39" t="s">
        <v>34</v>
      </c>
      <c r="C32" s="70" t="s">
        <v>142</v>
      </c>
      <c r="D32" s="70"/>
      <c r="E32" s="70"/>
      <c r="F32" s="41">
        <v>150</v>
      </c>
    </row>
    <row r="33" spans="2:6" ht="15.75">
      <c r="B33" s="39" t="s">
        <v>35</v>
      </c>
      <c r="C33" s="70" t="s">
        <v>144</v>
      </c>
      <c r="D33" s="70"/>
      <c r="E33" s="70"/>
      <c r="F33" s="41">
        <v>110</v>
      </c>
    </row>
    <row r="34" spans="2:6" ht="15.75">
      <c r="B34" s="39" t="s">
        <v>35</v>
      </c>
      <c r="C34" s="70" t="s">
        <v>135</v>
      </c>
      <c r="D34" s="70"/>
      <c r="E34" s="70"/>
      <c r="F34" s="41">
        <v>110</v>
      </c>
    </row>
    <row r="35" spans="2:6" ht="15.75">
      <c r="B35" s="39" t="s">
        <v>42</v>
      </c>
      <c r="C35" s="70" t="s">
        <v>126</v>
      </c>
      <c r="D35" s="70"/>
      <c r="E35" s="70"/>
      <c r="F35" s="41">
        <v>80</v>
      </c>
    </row>
    <row r="36" spans="2:6" ht="15.75">
      <c r="B36" s="39" t="s">
        <v>227</v>
      </c>
      <c r="C36" s="70" t="s">
        <v>172</v>
      </c>
      <c r="D36" s="70"/>
      <c r="E36" s="70"/>
      <c r="F36" s="41">
        <v>75</v>
      </c>
    </row>
    <row r="37" spans="2:6" ht="15.75">
      <c r="B37" s="39" t="s">
        <v>228</v>
      </c>
      <c r="C37" s="70" t="s">
        <v>146</v>
      </c>
      <c r="D37" s="70"/>
      <c r="E37" s="70"/>
      <c r="F37" s="41">
        <v>70</v>
      </c>
    </row>
    <row r="38" spans="2:6" ht="15.75">
      <c r="B38" s="39" t="s">
        <v>229</v>
      </c>
      <c r="C38" s="70" t="s">
        <v>150</v>
      </c>
      <c r="D38" s="70"/>
      <c r="E38" s="70"/>
      <c r="F38" s="41">
        <v>65</v>
      </c>
    </row>
    <row r="40" spans="2:6" ht="15.75">
      <c r="B40" s="39" t="s">
        <v>36</v>
      </c>
      <c r="F40" s="42">
        <f>SUM(F31:F38)</f>
        <v>960</v>
      </c>
    </row>
    <row r="41" spans="1:6" ht="15.75">
      <c r="A41" s="39"/>
      <c r="B41" s="39"/>
      <c r="C41" s="39"/>
      <c r="D41" s="39"/>
      <c r="E41" s="39"/>
      <c r="F41" s="39"/>
    </row>
    <row r="42" spans="1:6" ht="16.5">
      <c r="A42" s="38" t="s">
        <v>38</v>
      </c>
      <c r="B42" s="39"/>
      <c r="C42" s="39"/>
      <c r="D42" s="39"/>
      <c r="E42" s="39"/>
      <c r="F42" s="41"/>
    </row>
    <row r="43" spans="1:6" ht="15.75">
      <c r="A43" s="39"/>
      <c r="B43" s="39" t="s">
        <v>33</v>
      </c>
      <c r="C43" s="70" t="s">
        <v>206</v>
      </c>
      <c r="D43" s="70"/>
      <c r="E43" s="70"/>
      <c r="F43" s="41">
        <v>500</v>
      </c>
    </row>
    <row r="44" spans="1:6" ht="15.75">
      <c r="A44" s="39"/>
      <c r="B44" s="39" t="s">
        <v>34</v>
      </c>
      <c r="C44" s="70" t="s">
        <v>184</v>
      </c>
      <c r="D44" s="70"/>
      <c r="E44" s="70"/>
      <c r="F44" s="41">
        <v>250</v>
      </c>
    </row>
    <row r="45" spans="1:6" ht="15.75">
      <c r="A45" s="39"/>
      <c r="B45" s="39" t="s">
        <v>35</v>
      </c>
      <c r="C45" s="70" t="s">
        <v>173</v>
      </c>
      <c r="D45" s="70"/>
      <c r="E45" s="70"/>
      <c r="F45" s="41">
        <v>135</v>
      </c>
    </row>
    <row r="46" spans="1:6" ht="15.75">
      <c r="A46" s="39"/>
      <c r="B46" s="39" t="s">
        <v>35</v>
      </c>
      <c r="C46" s="70" t="s">
        <v>161</v>
      </c>
      <c r="D46" s="70"/>
      <c r="E46" s="70"/>
      <c r="F46" s="41">
        <v>135</v>
      </c>
    </row>
    <row r="47" spans="1:6" ht="15.75">
      <c r="A47" s="39"/>
      <c r="B47" s="39" t="s">
        <v>42</v>
      </c>
      <c r="C47" s="44" t="s">
        <v>167</v>
      </c>
      <c r="D47" s="44"/>
      <c r="E47" s="44"/>
      <c r="F47" s="41">
        <v>100</v>
      </c>
    </row>
    <row r="48" spans="1:6" ht="15.75">
      <c r="A48" s="39"/>
      <c r="B48" s="39" t="s">
        <v>227</v>
      </c>
      <c r="C48" s="44" t="s">
        <v>155</v>
      </c>
      <c r="D48" s="44"/>
      <c r="E48" s="44"/>
      <c r="F48" s="41">
        <v>95</v>
      </c>
    </row>
    <row r="49" spans="1:6" ht="15.75">
      <c r="A49" s="39"/>
      <c r="B49" s="39" t="s">
        <v>228</v>
      </c>
      <c r="C49" s="44" t="s">
        <v>171</v>
      </c>
      <c r="D49" s="44"/>
      <c r="E49" s="44"/>
      <c r="F49" s="41">
        <v>90</v>
      </c>
    </row>
    <row r="50" spans="1:6" ht="15.75">
      <c r="A50" s="39"/>
      <c r="B50" s="39" t="s">
        <v>229</v>
      </c>
      <c r="C50" s="44" t="s">
        <v>179</v>
      </c>
      <c r="D50" s="44"/>
      <c r="E50" s="44"/>
      <c r="F50" s="41">
        <v>85</v>
      </c>
    </row>
    <row r="51" spans="1:6" ht="15.75">
      <c r="A51" s="39"/>
      <c r="B51" s="39" t="s">
        <v>43</v>
      </c>
      <c r="C51" s="44" t="s">
        <v>165</v>
      </c>
      <c r="D51" s="44"/>
      <c r="E51" s="44"/>
      <c r="F51" s="41">
        <v>80</v>
      </c>
    </row>
    <row r="52" spans="1:6" ht="15.75">
      <c r="A52" s="39"/>
      <c r="B52" s="39" t="s">
        <v>217</v>
      </c>
      <c r="C52" s="70" t="s">
        <v>159</v>
      </c>
      <c r="D52" s="70"/>
      <c r="E52" s="70"/>
      <c r="F52" s="41">
        <v>75</v>
      </c>
    </row>
    <row r="53" spans="1:6" ht="15.75">
      <c r="A53" s="39"/>
      <c r="B53" s="39" t="s">
        <v>218</v>
      </c>
      <c r="C53" s="70" t="s">
        <v>157</v>
      </c>
      <c r="D53" s="70"/>
      <c r="E53" s="70"/>
      <c r="F53" s="41">
        <v>70</v>
      </c>
    </row>
    <row r="54" spans="1:6" ht="15.75">
      <c r="A54" s="39"/>
      <c r="B54" s="39" t="s">
        <v>219</v>
      </c>
      <c r="C54" s="70" t="s">
        <v>210</v>
      </c>
      <c r="D54" s="70"/>
      <c r="E54" s="70"/>
      <c r="F54" s="41">
        <v>65</v>
      </c>
    </row>
    <row r="55" spans="1:6" ht="15.75">
      <c r="A55" s="39"/>
      <c r="B55" s="39" t="s">
        <v>220</v>
      </c>
      <c r="C55" s="70" t="s">
        <v>197</v>
      </c>
      <c r="D55" s="70"/>
      <c r="E55" s="70"/>
      <c r="F55" s="41">
        <v>60</v>
      </c>
    </row>
    <row r="56" spans="1:6" ht="15.75">
      <c r="A56" s="39"/>
      <c r="B56" s="39"/>
      <c r="C56" s="39"/>
      <c r="D56" s="39"/>
      <c r="E56" s="39"/>
      <c r="F56" s="39"/>
    </row>
    <row r="57" spans="1:6" ht="15.75">
      <c r="A57" s="39"/>
      <c r="B57" s="39" t="s">
        <v>36</v>
      </c>
      <c r="C57" s="39"/>
      <c r="D57" s="39"/>
      <c r="E57" s="39"/>
      <c r="F57" s="42">
        <f>SUM(F43:F56)</f>
        <v>1740</v>
      </c>
    </row>
    <row r="58" spans="1:6" ht="15.75">
      <c r="A58" s="39"/>
      <c r="B58" s="39"/>
      <c r="C58" s="39"/>
      <c r="D58" s="39"/>
      <c r="E58" s="39"/>
      <c r="F58" s="39"/>
    </row>
    <row r="59" spans="1:6" ht="16.5">
      <c r="A59" s="38" t="s">
        <v>272</v>
      </c>
      <c r="B59" s="39"/>
      <c r="C59" s="39"/>
      <c r="D59" s="39"/>
      <c r="E59" s="39"/>
      <c r="F59" s="39"/>
    </row>
    <row r="60" spans="1:6" ht="15.75">
      <c r="A60" s="39"/>
      <c r="B60" s="39" t="s">
        <v>65</v>
      </c>
      <c r="C60" s="39"/>
      <c r="D60" s="39"/>
      <c r="E60" s="39"/>
      <c r="F60" s="39">
        <v>300</v>
      </c>
    </row>
    <row r="61" spans="1:6" ht="15.75">
      <c r="A61" s="39"/>
      <c r="B61" s="39"/>
      <c r="C61" s="39"/>
      <c r="D61" s="39"/>
      <c r="E61" s="39"/>
      <c r="F61" s="39"/>
    </row>
    <row r="62" spans="1:6" ht="15.75">
      <c r="A62" s="39"/>
      <c r="B62" s="39"/>
      <c r="C62" s="39"/>
      <c r="D62" s="39"/>
      <c r="E62" s="39"/>
      <c r="F62" s="39"/>
    </row>
    <row r="63" spans="1:6" ht="16.5">
      <c r="A63" s="38" t="s">
        <v>39</v>
      </c>
      <c r="B63" s="39"/>
      <c r="C63" s="39"/>
      <c r="D63" s="39"/>
      <c r="E63" s="39"/>
      <c r="F63" s="39"/>
    </row>
    <row r="64" spans="1:7" ht="15.75">
      <c r="A64" s="39"/>
      <c r="B64" s="70" t="s">
        <v>184</v>
      </c>
      <c r="C64" s="70"/>
      <c r="D64" s="70"/>
      <c r="E64" s="70" t="s">
        <v>149</v>
      </c>
      <c r="F64" s="72"/>
      <c r="G64" s="72"/>
    </row>
    <row r="65" spans="1:7" ht="15.75">
      <c r="A65" s="39"/>
      <c r="B65" s="70" t="s">
        <v>156</v>
      </c>
      <c r="C65" s="70"/>
      <c r="D65" s="70"/>
      <c r="E65" s="70" t="s">
        <v>120</v>
      </c>
      <c r="F65" s="72"/>
      <c r="G65" s="72"/>
    </row>
    <row r="66" spans="1:7" ht="15.75">
      <c r="A66" s="39"/>
      <c r="B66" s="70" t="s">
        <v>188</v>
      </c>
      <c r="C66" s="70"/>
      <c r="D66" s="70"/>
      <c r="E66" s="70" t="s">
        <v>181</v>
      </c>
      <c r="F66" s="72"/>
      <c r="G66" s="72"/>
    </row>
    <row r="67" spans="1:7" ht="15.75">
      <c r="A67" s="39"/>
      <c r="B67" s="70" t="s">
        <v>196</v>
      </c>
      <c r="C67" s="70"/>
      <c r="D67" s="70"/>
      <c r="E67" s="70" t="s">
        <v>159</v>
      </c>
      <c r="F67" s="72"/>
      <c r="G67" s="72"/>
    </row>
    <row r="68" spans="1:7" ht="15.75">
      <c r="A68" s="39"/>
      <c r="B68" s="44" t="s">
        <v>204</v>
      </c>
      <c r="C68" s="44"/>
      <c r="D68" s="44"/>
      <c r="E68" s="44" t="s">
        <v>86</v>
      </c>
      <c r="F68" s="63"/>
      <c r="G68" s="63"/>
    </row>
    <row r="69" spans="1:7" ht="15.75">
      <c r="A69" s="39"/>
      <c r="B69" s="44" t="s">
        <v>96</v>
      </c>
      <c r="C69" s="44"/>
      <c r="D69" s="44"/>
      <c r="E69" s="44" t="s">
        <v>79</v>
      </c>
      <c r="F69" s="63"/>
      <c r="G69" s="63"/>
    </row>
    <row r="70" spans="1:6" ht="15.75">
      <c r="A70" s="39"/>
      <c r="B70" s="39" t="s">
        <v>115</v>
      </c>
      <c r="C70" s="39"/>
      <c r="D70" s="39"/>
      <c r="E70" s="39" t="s">
        <v>167</v>
      </c>
      <c r="F70" s="39"/>
    </row>
    <row r="71" spans="1:6" ht="15.75">
      <c r="A71" s="39"/>
      <c r="B71" s="39" t="s">
        <v>193</v>
      </c>
      <c r="C71" s="39"/>
      <c r="D71" s="39"/>
      <c r="E71" s="39" t="s">
        <v>137</v>
      </c>
      <c r="F71" s="39"/>
    </row>
    <row r="72" spans="1:6" ht="15.75">
      <c r="A72" s="39"/>
      <c r="B72" s="39" t="s">
        <v>105</v>
      </c>
      <c r="C72" s="39"/>
      <c r="D72" s="39"/>
      <c r="E72" s="39" t="s">
        <v>74</v>
      </c>
      <c r="F72" s="39"/>
    </row>
    <row r="73" spans="1:6" ht="15.75">
      <c r="A73" s="39"/>
      <c r="B73" s="39" t="s">
        <v>151</v>
      </c>
      <c r="C73" s="39"/>
      <c r="D73" s="39"/>
      <c r="E73" s="39"/>
      <c r="F73" s="39"/>
    </row>
    <row r="74" spans="1:6" ht="15.75">
      <c r="A74" s="39"/>
      <c r="B74" s="39"/>
      <c r="C74" s="39"/>
      <c r="D74" s="39"/>
      <c r="E74" s="39"/>
      <c r="F74" s="39"/>
    </row>
    <row r="75" spans="1:4" s="39" customFormat="1" ht="16.5">
      <c r="A75" s="38" t="s">
        <v>41</v>
      </c>
      <c r="D75" s="38"/>
    </row>
    <row r="76" spans="1:6" s="39" customFormat="1" ht="15.75">
      <c r="A76" s="70" t="s">
        <v>82</v>
      </c>
      <c r="B76" s="72"/>
      <c r="C76" s="44">
        <v>95</v>
      </c>
      <c r="D76" s="70" t="s">
        <v>85</v>
      </c>
      <c r="E76" s="70"/>
      <c r="F76" s="39">
        <v>70</v>
      </c>
    </row>
    <row r="77" spans="1:6" s="39" customFormat="1" ht="15.75">
      <c r="A77" s="70" t="s">
        <v>66</v>
      </c>
      <c r="B77" s="72"/>
      <c r="C77" s="44">
        <v>10</v>
      </c>
      <c r="D77" s="70" t="s">
        <v>89</v>
      </c>
      <c r="E77" s="70"/>
      <c r="F77" s="39">
        <v>30</v>
      </c>
    </row>
    <row r="78" spans="1:6" s="39" customFormat="1" ht="15.75">
      <c r="A78" s="70" t="s">
        <v>90</v>
      </c>
      <c r="B78" s="72"/>
      <c r="C78" s="44">
        <v>45</v>
      </c>
      <c r="D78" s="70" t="s">
        <v>65</v>
      </c>
      <c r="E78" s="70"/>
      <c r="F78" s="39">
        <v>210</v>
      </c>
    </row>
    <row r="79" spans="1:6" s="39" customFormat="1" ht="15.75">
      <c r="A79" s="70" t="s">
        <v>74</v>
      </c>
      <c r="B79" s="71"/>
      <c r="C79" s="44">
        <v>10</v>
      </c>
      <c r="D79" s="70" t="s">
        <v>45</v>
      </c>
      <c r="E79" s="70"/>
      <c r="F79" s="39">
        <f>SUM(C76:C79)+SUM(F76:F78)</f>
        <v>470</v>
      </c>
    </row>
    <row r="80" s="39" customFormat="1" ht="15.75"/>
    <row r="81" spans="1:6" ht="18">
      <c r="A81" s="38" t="s">
        <v>40</v>
      </c>
      <c r="F81" s="43">
        <f>F57+F40+F28+F79+F60</f>
        <v>6075</v>
      </c>
    </row>
  </sheetData>
  <sheetProtection/>
  <mergeCells count="48">
    <mergeCell ref="A76:B76"/>
    <mergeCell ref="C12:E12"/>
    <mergeCell ref="C13:E13"/>
    <mergeCell ref="C33:E33"/>
    <mergeCell ref="D76:E76"/>
    <mergeCell ref="B66:D66"/>
    <mergeCell ref="E64:G64"/>
    <mergeCell ref="A1:I1"/>
    <mergeCell ref="A3:I3"/>
    <mergeCell ref="A5:I5"/>
    <mergeCell ref="C8:E8"/>
    <mergeCell ref="C31:E31"/>
    <mergeCell ref="D78:E78"/>
    <mergeCell ref="C11:E11"/>
    <mergeCell ref="A77:B77"/>
    <mergeCell ref="A4:I4"/>
    <mergeCell ref="C45:E45"/>
    <mergeCell ref="C53:E53"/>
    <mergeCell ref="E65:G65"/>
    <mergeCell ref="E66:G66"/>
    <mergeCell ref="B64:D64"/>
    <mergeCell ref="B65:D65"/>
    <mergeCell ref="C9:E9"/>
    <mergeCell ref="C25:E25"/>
    <mergeCell ref="C26:E26"/>
    <mergeCell ref="C32:E32"/>
    <mergeCell ref="C10:E10"/>
    <mergeCell ref="C55:E55"/>
    <mergeCell ref="C23:E23"/>
    <mergeCell ref="C24:E24"/>
    <mergeCell ref="B67:D67"/>
    <mergeCell ref="C14:E14"/>
    <mergeCell ref="C44:E44"/>
    <mergeCell ref="C15:E15"/>
    <mergeCell ref="C43:E43"/>
    <mergeCell ref="C54:E54"/>
    <mergeCell ref="C37:E37"/>
    <mergeCell ref="C38:E38"/>
    <mergeCell ref="C36:E36"/>
    <mergeCell ref="A79:B79"/>
    <mergeCell ref="C34:E34"/>
    <mergeCell ref="C35:E35"/>
    <mergeCell ref="C46:E46"/>
    <mergeCell ref="C52:E52"/>
    <mergeCell ref="E67:G67"/>
    <mergeCell ref="D77:E77"/>
    <mergeCell ref="A78:B78"/>
    <mergeCell ref="D79:E79"/>
  </mergeCells>
  <printOptions horizontalCentered="1"/>
  <pageMargins left="0.75" right="0.75" top="1" bottom="1" header="0.5" footer="0.5"/>
  <pageSetup fitToHeight="1" fitToWidth="1" horizontalDpi="600" verticalDpi="600" orientation="portrait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2"/>
  <sheetViews>
    <sheetView showGridLines="0" showZeros="0" zoomScalePageLayoutView="0" workbookViewId="0" topLeftCell="A1">
      <selection activeCell="G4" activeCellId="1" sqref="D6 G4"/>
    </sheetView>
  </sheetViews>
  <sheetFormatPr defaultColWidth="9.140625" defaultRowHeight="12.75"/>
  <sheetData>
    <row r="2" spans="1:4" ht="12.75">
      <c r="A2" s="34" t="s">
        <v>26</v>
      </c>
      <c r="B2" s="84" t="str">
        <f>'2nd Rd Boys'!B5</f>
        <v>Robert Vater</v>
      </c>
      <c r="C2" s="84"/>
      <c r="D2" s="34">
        <v>213</v>
      </c>
    </row>
    <row r="3" spans="1:4" ht="12.75">
      <c r="A3" s="35"/>
      <c r="B3" s="35"/>
      <c r="C3" s="35"/>
      <c r="D3" s="30"/>
    </row>
    <row r="4" spans="1:7" ht="12.75">
      <c r="A4" s="85" t="s">
        <v>286</v>
      </c>
      <c r="B4" s="86"/>
      <c r="C4" s="86"/>
      <c r="D4" s="31"/>
      <c r="E4" s="87" t="s">
        <v>88</v>
      </c>
      <c r="F4" s="84"/>
      <c r="G4" s="29">
        <v>166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273</v>
      </c>
      <c r="B6" s="84" t="str">
        <f>'2nd Rd Boys'!B12</f>
        <v>Bobby Habetler</v>
      </c>
      <c r="C6" s="84"/>
      <c r="D6" s="36">
        <v>236</v>
      </c>
      <c r="G6" s="31"/>
    </row>
    <row r="7" ht="12.75">
      <c r="G7" s="31"/>
    </row>
    <row r="8" spans="5:10" ht="12.75">
      <c r="E8" s="71" t="s">
        <v>284</v>
      </c>
      <c r="F8" s="72"/>
      <c r="G8" s="31"/>
      <c r="H8" s="90" t="s">
        <v>119</v>
      </c>
      <c r="I8" s="91"/>
      <c r="J8" s="68">
        <v>211</v>
      </c>
    </row>
    <row r="9" spans="1:10" ht="12.75">
      <c r="A9" s="62" t="s">
        <v>27</v>
      </c>
      <c r="B9" s="84" t="str">
        <f>'2nd Rd Boys'!B8</f>
        <v>Trenton Holz</v>
      </c>
      <c r="C9" s="84"/>
      <c r="D9" s="34">
        <v>183</v>
      </c>
      <c r="G9" s="31"/>
      <c r="H9" s="35"/>
      <c r="I9" s="35"/>
      <c r="J9" s="30"/>
    </row>
    <row r="10" spans="1:10" ht="12.75">
      <c r="A10" s="35"/>
      <c r="B10" s="35"/>
      <c r="C10" s="35"/>
      <c r="D10" s="30"/>
      <c r="G10" s="31"/>
      <c r="H10" s="33"/>
      <c r="I10" s="66"/>
      <c r="J10" s="31"/>
    </row>
    <row r="11" spans="1:10" ht="12.75">
      <c r="A11" s="85" t="s">
        <v>287</v>
      </c>
      <c r="B11" s="86"/>
      <c r="C11" s="86"/>
      <c r="D11" s="31"/>
      <c r="E11" s="87" t="s">
        <v>119</v>
      </c>
      <c r="F11" s="84"/>
      <c r="G11" s="32">
        <v>225</v>
      </c>
      <c r="H11" s="33"/>
      <c r="I11" s="33"/>
      <c r="J11" s="31"/>
    </row>
    <row r="12" spans="1:10" ht="12.75">
      <c r="A12" s="33"/>
      <c r="B12" s="33"/>
      <c r="C12" s="33"/>
      <c r="D12" s="31"/>
      <c r="H12" s="33"/>
      <c r="I12" s="33"/>
      <c r="J12" s="31"/>
    </row>
    <row r="13" spans="1:10" ht="12.75">
      <c r="A13" s="62" t="s">
        <v>274</v>
      </c>
      <c r="B13" s="84" t="str">
        <f>'2nd Rd Boys'!B9</f>
        <v>Mason Peterson</v>
      </c>
      <c r="C13" s="84"/>
      <c r="D13" s="36">
        <v>137</v>
      </c>
      <c r="H13" s="33"/>
      <c r="I13" s="33"/>
      <c r="J13" s="31"/>
    </row>
    <row r="14" spans="8:10" ht="12.75">
      <c r="H14" s="33"/>
      <c r="I14" s="33"/>
      <c r="J14" s="31"/>
    </row>
    <row r="15" spans="8:10" ht="12.75">
      <c r="H15" s="33"/>
      <c r="I15" s="33"/>
      <c r="J15" s="31"/>
    </row>
    <row r="16" spans="1:13" ht="12.75">
      <c r="A16" s="62" t="s">
        <v>28</v>
      </c>
      <c r="B16" s="84" t="str">
        <f>'2nd Rd Boys'!B7</f>
        <v>Ty Peterson</v>
      </c>
      <c r="C16" s="84"/>
      <c r="D16" s="34">
        <v>192</v>
      </c>
      <c r="H16" s="67" t="s">
        <v>283</v>
      </c>
      <c r="I16" s="33"/>
      <c r="J16" s="31"/>
      <c r="K16" s="88" t="s">
        <v>119</v>
      </c>
      <c r="L16" s="89"/>
      <c r="M16" s="89"/>
    </row>
    <row r="17" spans="1:10" ht="12.75">
      <c r="A17" s="35"/>
      <c r="B17" s="35"/>
      <c r="C17" s="35"/>
      <c r="D17" s="30"/>
      <c r="H17" s="33"/>
      <c r="I17" s="33"/>
      <c r="J17" s="31"/>
    </row>
    <row r="18" spans="1:12" ht="12.75">
      <c r="A18" s="85" t="s">
        <v>288</v>
      </c>
      <c r="B18" s="86"/>
      <c r="C18" s="86"/>
      <c r="D18" s="31"/>
      <c r="E18" s="87" t="s">
        <v>193</v>
      </c>
      <c r="F18" s="84"/>
      <c r="G18" s="29">
        <v>178</v>
      </c>
      <c r="H18" s="33"/>
      <c r="I18" s="33"/>
      <c r="J18" s="31"/>
      <c r="L18" s="45" t="s">
        <v>57</v>
      </c>
    </row>
    <row r="19" spans="1:10" ht="12.75">
      <c r="A19" s="33"/>
      <c r="B19" s="33"/>
      <c r="C19" s="33"/>
      <c r="D19" s="31"/>
      <c r="G19" s="30"/>
      <c r="H19" s="33"/>
      <c r="I19" s="33"/>
      <c r="J19" s="31"/>
    </row>
    <row r="20" spans="1:10" ht="12.75">
      <c r="A20" s="62" t="s">
        <v>275</v>
      </c>
      <c r="B20" s="84" t="str">
        <f>'2nd Rd Boys'!B10</f>
        <v>Blake Martin</v>
      </c>
      <c r="C20" s="84"/>
      <c r="D20" s="36">
        <v>236</v>
      </c>
      <c r="G20" s="31"/>
      <c r="H20" s="33"/>
      <c r="I20" s="33"/>
      <c r="J20" s="31"/>
    </row>
    <row r="21" spans="7:10" ht="12.75">
      <c r="G21" s="31"/>
      <c r="H21" s="33"/>
      <c r="I21" s="33"/>
      <c r="J21" s="31"/>
    </row>
    <row r="22" spans="5:10" ht="12.75">
      <c r="E22" s="71" t="s">
        <v>285</v>
      </c>
      <c r="F22" s="72"/>
      <c r="G22" s="31"/>
      <c r="H22" s="90" t="s">
        <v>110</v>
      </c>
      <c r="I22" s="91"/>
      <c r="J22" s="69">
        <v>191</v>
      </c>
    </row>
    <row r="23" spans="1:7" ht="12.75">
      <c r="A23" s="62" t="s">
        <v>29</v>
      </c>
      <c r="B23" s="84" t="str">
        <f>'2nd Rd Boys'!B6</f>
        <v>Nick DeCesaro</v>
      </c>
      <c r="C23" s="84"/>
      <c r="D23" s="34">
        <v>219</v>
      </c>
      <c r="G23" s="31"/>
    </row>
    <row r="24" spans="1:9" ht="12.75">
      <c r="A24" s="35"/>
      <c r="B24" s="35"/>
      <c r="C24" s="35"/>
      <c r="D24" s="30"/>
      <c r="G24" s="31"/>
      <c r="I24" s="45"/>
    </row>
    <row r="25" spans="1:7" ht="12.75">
      <c r="A25" s="85" t="s">
        <v>289</v>
      </c>
      <c r="B25" s="86"/>
      <c r="C25" s="86"/>
      <c r="D25" s="31"/>
      <c r="E25" s="87" t="s">
        <v>110</v>
      </c>
      <c r="F25" s="84"/>
      <c r="G25" s="32">
        <v>199</v>
      </c>
    </row>
    <row r="26" spans="1:4" ht="12.75">
      <c r="A26" s="33"/>
      <c r="B26" s="33"/>
      <c r="C26" s="33"/>
      <c r="D26" s="31"/>
    </row>
    <row r="27" spans="1:4" ht="12.75">
      <c r="A27" s="62" t="s">
        <v>276</v>
      </c>
      <c r="B27" s="84" t="str">
        <f>'2nd Rd Boys'!B11</f>
        <v>Dylan Smith</v>
      </c>
      <c r="C27" s="84"/>
      <c r="D27" s="36">
        <v>239</v>
      </c>
    </row>
    <row r="29" ht="12.75">
      <c r="B29" t="s">
        <v>290</v>
      </c>
    </row>
    <row r="30" ht="12.75">
      <c r="B30" t="s">
        <v>291</v>
      </c>
    </row>
    <row r="31" ht="12.75">
      <c r="B31" t="s">
        <v>292</v>
      </c>
    </row>
    <row r="32" ht="12.75">
      <c r="B32" t="s">
        <v>293</v>
      </c>
    </row>
  </sheetData>
  <sheetProtection/>
  <mergeCells count="21">
    <mergeCell ref="H8:I8"/>
    <mergeCell ref="H22:I22"/>
    <mergeCell ref="B16:C16"/>
    <mergeCell ref="A18:C18"/>
    <mergeCell ref="E18:F18"/>
    <mergeCell ref="E11:F11"/>
    <mergeCell ref="K16:M16"/>
    <mergeCell ref="B23:C23"/>
    <mergeCell ref="A25:C25"/>
    <mergeCell ref="E25:F25"/>
    <mergeCell ref="B27:C27"/>
    <mergeCell ref="E8:F8"/>
    <mergeCell ref="B20:C20"/>
    <mergeCell ref="E22:F22"/>
    <mergeCell ref="B13:C13"/>
    <mergeCell ref="A4:C4"/>
    <mergeCell ref="B2:C2"/>
    <mergeCell ref="B6:C6"/>
    <mergeCell ref="E4:F4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1" activeCellId="1" sqref="D9 G11"/>
    </sheetView>
  </sheetViews>
  <sheetFormatPr defaultColWidth="9.140625" defaultRowHeight="12.75"/>
  <sheetData>
    <row r="2" spans="1:4" ht="12.75">
      <c r="A2" s="34" t="s">
        <v>26</v>
      </c>
      <c r="B2" s="84" t="str">
        <f>'2nd Rd Girls'!B5</f>
        <v>Carlene Beyer</v>
      </c>
      <c r="C2" s="84"/>
      <c r="D2" s="34">
        <v>242</v>
      </c>
    </row>
    <row r="3" spans="1:4" ht="12.75">
      <c r="A3" s="35"/>
      <c r="B3" s="35"/>
      <c r="C3" s="35"/>
      <c r="D3" s="30"/>
    </row>
    <row r="4" spans="1:7" ht="12.75">
      <c r="A4" s="85" t="s">
        <v>281</v>
      </c>
      <c r="B4" s="86"/>
      <c r="C4" s="86"/>
      <c r="D4" s="31"/>
      <c r="E4" s="87" t="s">
        <v>142</v>
      </c>
      <c r="F4" s="84"/>
      <c r="G4" s="29">
        <v>163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84" t="str">
        <f>'2nd Rd Girls'!B8</f>
        <v>Brystal Beyer</v>
      </c>
      <c r="C6" s="84"/>
      <c r="D6" s="36">
        <v>190</v>
      </c>
      <c r="G6" s="31"/>
    </row>
    <row r="7" ht="12.75">
      <c r="G7" s="31"/>
    </row>
    <row r="8" spans="5:10" ht="12.75">
      <c r="E8" s="71" t="s">
        <v>280</v>
      </c>
      <c r="F8" s="72"/>
      <c r="G8" s="31"/>
      <c r="H8" s="88" t="s">
        <v>134</v>
      </c>
      <c r="I8" s="92"/>
      <c r="J8" s="92"/>
    </row>
    <row r="9" spans="1:7" ht="12.75">
      <c r="A9" s="62" t="s">
        <v>29</v>
      </c>
      <c r="B9" s="84" t="str">
        <f>'2nd Rd Girls'!B6</f>
        <v>Samantha Knab</v>
      </c>
      <c r="C9" s="84"/>
      <c r="D9" s="34">
        <v>237</v>
      </c>
      <c r="G9" s="31"/>
    </row>
    <row r="10" spans="1:9" ht="12.75">
      <c r="A10" s="35"/>
      <c r="B10" s="35"/>
      <c r="C10" s="35"/>
      <c r="D10" s="30"/>
      <c r="G10" s="31"/>
      <c r="I10" s="45" t="s">
        <v>57</v>
      </c>
    </row>
    <row r="11" spans="1:7" ht="12.75">
      <c r="A11" s="85" t="s">
        <v>282</v>
      </c>
      <c r="B11" s="86"/>
      <c r="C11" s="86"/>
      <c r="D11" s="31"/>
      <c r="E11" s="87" t="s">
        <v>134</v>
      </c>
      <c r="F11" s="84"/>
      <c r="G11" s="32">
        <v>209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84" t="str">
        <f>'2nd Rd Girls'!B7</f>
        <v>Kelsey Jaeger</v>
      </c>
      <c r="C13" s="84"/>
      <c r="D13" s="36">
        <v>189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84" t="str">
        <f>'2nd Rd Hdcp'!B4</f>
        <v>Alec Potter</v>
      </c>
      <c r="C2" s="84"/>
      <c r="D2" s="34">
        <f>G18</f>
        <v>204</v>
      </c>
    </row>
    <row r="3" spans="1:4" ht="12.75">
      <c r="A3" s="35"/>
      <c r="B3" s="35"/>
      <c r="C3" s="35"/>
      <c r="D3" s="30"/>
    </row>
    <row r="4" spans="1:7" ht="12.75">
      <c r="A4" s="85" t="s">
        <v>277</v>
      </c>
      <c r="B4" s="86"/>
      <c r="C4" s="86"/>
      <c r="D4" s="31"/>
      <c r="E4" s="87" t="s">
        <v>206</v>
      </c>
      <c r="F4" s="84"/>
      <c r="G4" s="29">
        <f>G27</f>
        <v>201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84" t="str">
        <f>'2nd Rd Hdcp'!B7</f>
        <v>Joshua Oliveira</v>
      </c>
      <c r="C6" s="84"/>
      <c r="D6" s="36">
        <f>G19</f>
        <v>200</v>
      </c>
      <c r="G6" s="31"/>
    </row>
    <row r="7" ht="12.75">
      <c r="G7" s="31"/>
    </row>
    <row r="8" spans="5:10" ht="12.75">
      <c r="E8" s="71" t="s">
        <v>278</v>
      </c>
      <c r="F8" s="72"/>
      <c r="G8" s="31"/>
      <c r="H8" s="88" t="s">
        <v>206</v>
      </c>
      <c r="I8" s="92"/>
      <c r="J8" s="92"/>
    </row>
    <row r="9" spans="1:11" ht="12.75">
      <c r="A9" s="62" t="s">
        <v>29</v>
      </c>
      <c r="B9" s="84" t="str">
        <f>'2nd Rd Hdcp'!B5</f>
        <v>Peyton Smith</v>
      </c>
      <c r="C9" s="84"/>
      <c r="D9" s="34">
        <f>G21</f>
        <v>187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57</v>
      </c>
      <c r="J10" s="33"/>
      <c r="K10" s="33"/>
    </row>
    <row r="11" spans="1:11" ht="12.75">
      <c r="A11" s="85" t="s">
        <v>279</v>
      </c>
      <c r="B11" s="86"/>
      <c r="C11" s="86"/>
      <c r="D11" s="31"/>
      <c r="E11" s="87" t="s">
        <v>184</v>
      </c>
      <c r="F11" s="84"/>
      <c r="G11" s="32">
        <f>G28</f>
        <v>197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2" t="s">
        <v>28</v>
      </c>
      <c r="B13" s="84" t="str">
        <f>'2nd Rd Hdcp'!B6</f>
        <v>Delaney Brown</v>
      </c>
      <c r="C13" s="84"/>
      <c r="D13" s="36">
        <f>G22</f>
        <v>181</v>
      </c>
      <c r="J13" s="33"/>
      <c r="K13" s="33"/>
    </row>
    <row r="14" spans="10:11" ht="12.75">
      <c r="J14" s="33"/>
      <c r="K14" s="33"/>
    </row>
    <row r="16" spans="1:10" ht="12.75">
      <c r="A16" s="93" t="s">
        <v>58</v>
      </c>
      <c r="B16" s="72"/>
      <c r="C16" s="72"/>
      <c r="D16" s="72"/>
      <c r="E16" s="72"/>
      <c r="F16" s="72"/>
      <c r="I16" s="93"/>
      <c r="J16" s="93"/>
    </row>
    <row r="18" spans="1:10" ht="12.75">
      <c r="A18" t="s">
        <v>26</v>
      </c>
      <c r="B18" s="72" t="str">
        <f>B2</f>
        <v>Alec Potter</v>
      </c>
      <c r="C18" s="72"/>
      <c r="D18">
        <v>155</v>
      </c>
      <c r="E18">
        <v>49</v>
      </c>
      <c r="G18">
        <f>SUM(D18:F18)</f>
        <v>204</v>
      </c>
      <c r="I18" s="72"/>
      <c r="J18" s="72"/>
    </row>
    <row r="19" spans="1:10" ht="12.75">
      <c r="A19" s="61" t="s">
        <v>27</v>
      </c>
      <c r="B19" s="72" t="str">
        <f>B6</f>
        <v>Joshua Oliveira</v>
      </c>
      <c r="C19" s="72"/>
      <c r="D19">
        <v>158</v>
      </c>
      <c r="E19">
        <v>42</v>
      </c>
      <c r="G19">
        <f aca="true" t="shared" si="0" ref="G19:G28">SUM(D19:F19)</f>
        <v>200</v>
      </c>
      <c r="I19" s="72"/>
      <c r="J19" s="72"/>
    </row>
    <row r="21" spans="1:10" ht="12.75">
      <c r="A21" s="61" t="s">
        <v>29</v>
      </c>
      <c r="B21" s="72" t="str">
        <f>B9</f>
        <v>Peyton Smith</v>
      </c>
      <c r="C21" s="72"/>
      <c r="D21">
        <v>124</v>
      </c>
      <c r="E21">
        <v>63</v>
      </c>
      <c r="G21">
        <f t="shared" si="0"/>
        <v>187</v>
      </c>
      <c r="I21" s="72"/>
      <c r="J21" s="72"/>
    </row>
    <row r="22" spans="1:10" ht="12.75">
      <c r="A22" s="61" t="s">
        <v>28</v>
      </c>
      <c r="B22" s="72" t="str">
        <f>B13</f>
        <v>Delaney Brown</v>
      </c>
      <c r="C22" s="72"/>
      <c r="D22">
        <v>143</v>
      </c>
      <c r="E22">
        <v>38</v>
      </c>
      <c r="G22">
        <f t="shared" si="0"/>
        <v>181</v>
      </c>
      <c r="I22" s="72"/>
      <c r="J22" s="72"/>
    </row>
    <row r="24" spans="2:10" ht="12.75">
      <c r="B24" s="72"/>
      <c r="C24" s="72"/>
      <c r="I24" s="94"/>
      <c r="J24" s="94"/>
    </row>
    <row r="25" spans="1:10" ht="12.75">
      <c r="A25" s="93" t="s">
        <v>30</v>
      </c>
      <c r="B25" s="72"/>
      <c r="C25" s="72"/>
      <c r="D25" s="72"/>
      <c r="E25" s="72"/>
      <c r="F25" s="72"/>
      <c r="I25" s="72"/>
      <c r="J25" s="72"/>
    </row>
    <row r="26" spans="9:10" ht="12.75">
      <c r="I26" s="72"/>
      <c r="J26" s="72"/>
    </row>
    <row r="27" spans="2:10" ht="12.75">
      <c r="B27" s="72" t="str">
        <f>E4</f>
        <v>Alec Potter</v>
      </c>
      <c r="C27" s="72"/>
      <c r="D27">
        <v>152</v>
      </c>
      <c r="E27">
        <v>49</v>
      </c>
      <c r="G27">
        <f t="shared" si="0"/>
        <v>201</v>
      </c>
      <c r="I27" s="72"/>
      <c r="J27" s="72"/>
    </row>
    <row r="28" spans="2:10" ht="12.75">
      <c r="B28" s="72" t="str">
        <f>E11</f>
        <v>Peyton Smith</v>
      </c>
      <c r="C28" s="72"/>
      <c r="D28">
        <v>134</v>
      </c>
      <c r="E28">
        <v>63</v>
      </c>
      <c r="G28">
        <f t="shared" si="0"/>
        <v>197</v>
      </c>
      <c r="I28" s="72"/>
      <c r="J28" s="72"/>
    </row>
    <row r="32" spans="9:10" ht="12.75">
      <c r="I32" s="72"/>
      <c r="J32" s="72"/>
    </row>
    <row r="33" spans="9:10" ht="12.75">
      <c r="I33" s="72"/>
      <c r="J33" s="72"/>
    </row>
    <row r="35" spans="9:10" ht="12.75">
      <c r="I35" s="72"/>
      <c r="J35" s="72"/>
    </row>
    <row r="36" spans="9:10" ht="12.75">
      <c r="I36" s="72"/>
      <c r="J36" s="72"/>
    </row>
    <row r="40" spans="9:10" ht="12.75">
      <c r="I40" s="72"/>
      <c r="J40" s="72"/>
    </row>
    <row r="41" spans="9:10" ht="12.75">
      <c r="I41" s="72"/>
      <c r="J41" s="72"/>
    </row>
  </sheetData>
  <sheetProtection/>
  <mergeCells count="35">
    <mergeCell ref="H8:J8"/>
    <mergeCell ref="B2:C2"/>
    <mergeCell ref="B6:C6"/>
    <mergeCell ref="E4:F4"/>
    <mergeCell ref="B9:C9"/>
    <mergeCell ref="A11:C11"/>
    <mergeCell ref="E11:F11"/>
    <mergeCell ref="E8:F8"/>
    <mergeCell ref="B13:C13"/>
    <mergeCell ref="A4:C4"/>
    <mergeCell ref="B18:C18"/>
    <mergeCell ref="B19:C19"/>
    <mergeCell ref="B24:C24"/>
    <mergeCell ref="A25:F25"/>
    <mergeCell ref="A16:F16"/>
    <mergeCell ref="B27:C27"/>
    <mergeCell ref="B28:C28"/>
    <mergeCell ref="B21:C21"/>
    <mergeCell ref="B22:C22"/>
    <mergeCell ref="I25:J25"/>
    <mergeCell ref="I19:J19"/>
    <mergeCell ref="I16:J16"/>
    <mergeCell ref="I18:J18"/>
    <mergeCell ref="I28:J28"/>
    <mergeCell ref="I27:J27"/>
    <mergeCell ref="I21:J21"/>
    <mergeCell ref="I22:J22"/>
    <mergeCell ref="I26:J26"/>
    <mergeCell ref="I24:J24"/>
    <mergeCell ref="I40:J40"/>
    <mergeCell ref="I41:J41"/>
    <mergeCell ref="I35:J35"/>
    <mergeCell ref="I36:J36"/>
    <mergeCell ref="I32:J32"/>
    <mergeCell ref="I33:J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Zeros="0" zoomScalePageLayoutView="0" workbookViewId="0" topLeftCell="A54">
      <selection activeCell="B23" sqref="B23:B7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7" t="s">
        <v>11</v>
      </c>
      <c r="B1" s="72"/>
      <c r="D1" s="78"/>
      <c r="E1" s="72"/>
      <c r="F1" s="72"/>
      <c r="G1" s="72"/>
      <c r="H1" s="72"/>
      <c r="I1" s="72"/>
      <c r="J1" s="79"/>
      <c r="K1" s="79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65</v>
      </c>
      <c r="C4" s="8">
        <v>6</v>
      </c>
      <c r="D4" s="9">
        <v>244</v>
      </c>
      <c r="E4" s="9">
        <v>215</v>
      </c>
      <c r="F4" s="9">
        <v>180</v>
      </c>
      <c r="G4" s="9">
        <v>228</v>
      </c>
      <c r="H4" s="9">
        <v>245</v>
      </c>
      <c r="I4" s="9">
        <v>300</v>
      </c>
      <c r="J4" s="10">
        <f aca="true" t="shared" si="0" ref="J4:J35">SUM(D4:I4)</f>
        <v>1412</v>
      </c>
      <c r="K4" s="11">
        <f>AVERAGE(D4:I4)</f>
        <v>235.33333333333334</v>
      </c>
      <c r="L4" s="48">
        <f>MAX(D4:I4)</f>
        <v>300</v>
      </c>
      <c r="M4" s="46"/>
    </row>
    <row r="5" spans="1:12" ht="15">
      <c r="A5" s="9">
        <v>2</v>
      </c>
      <c r="B5" s="7" t="s">
        <v>82</v>
      </c>
      <c r="C5" s="8">
        <v>17</v>
      </c>
      <c r="D5" s="9">
        <v>234</v>
      </c>
      <c r="E5" s="9">
        <v>200</v>
      </c>
      <c r="F5" s="9">
        <v>276</v>
      </c>
      <c r="G5" s="9">
        <v>277</v>
      </c>
      <c r="H5" s="9">
        <v>203</v>
      </c>
      <c r="I5" s="9">
        <v>206</v>
      </c>
      <c r="J5" s="10">
        <f t="shared" si="0"/>
        <v>1396</v>
      </c>
      <c r="K5" s="11">
        <f aca="true" t="shared" si="1" ref="K5:K23">AVERAGE(D5:I5)</f>
        <v>232.66666666666666</v>
      </c>
      <c r="L5" s="48">
        <f aca="true" t="shared" si="2" ref="L5:L49">MAX(D5:I5)</f>
        <v>277</v>
      </c>
    </row>
    <row r="6" spans="1:12" ht="15">
      <c r="A6" s="9">
        <v>3</v>
      </c>
      <c r="B6" s="7" t="s">
        <v>87</v>
      </c>
      <c r="C6" s="8">
        <v>22</v>
      </c>
      <c r="D6" s="9">
        <v>228</v>
      </c>
      <c r="E6" s="9">
        <v>216</v>
      </c>
      <c r="F6" s="9">
        <v>279</v>
      </c>
      <c r="G6" s="9">
        <v>238</v>
      </c>
      <c r="H6" s="9">
        <v>199</v>
      </c>
      <c r="I6" s="9">
        <v>194</v>
      </c>
      <c r="J6" s="10">
        <f t="shared" si="0"/>
        <v>1354</v>
      </c>
      <c r="K6" s="11">
        <f t="shared" si="1"/>
        <v>225.66666666666666</v>
      </c>
      <c r="L6" s="48">
        <f t="shared" si="2"/>
        <v>279</v>
      </c>
    </row>
    <row r="7" spans="1:12" ht="15">
      <c r="A7" s="9">
        <v>4</v>
      </c>
      <c r="B7" s="7" t="s">
        <v>96</v>
      </c>
      <c r="C7" s="8">
        <v>30</v>
      </c>
      <c r="D7" s="9">
        <v>219</v>
      </c>
      <c r="E7" s="9">
        <v>245</v>
      </c>
      <c r="F7" s="9">
        <v>190</v>
      </c>
      <c r="G7" s="9">
        <v>243</v>
      </c>
      <c r="H7" s="9">
        <v>204</v>
      </c>
      <c r="I7" s="9">
        <v>226</v>
      </c>
      <c r="J7" s="10">
        <f t="shared" si="0"/>
        <v>1327</v>
      </c>
      <c r="K7" s="11">
        <f t="shared" si="1"/>
        <v>221.16666666666666</v>
      </c>
      <c r="L7" s="48">
        <f t="shared" si="2"/>
        <v>245</v>
      </c>
    </row>
    <row r="8" spans="1:12" ht="15">
      <c r="A8" s="9">
        <v>5</v>
      </c>
      <c r="B8" s="7" t="s">
        <v>119</v>
      </c>
      <c r="C8" s="8">
        <v>44</v>
      </c>
      <c r="D8" s="9">
        <v>193</v>
      </c>
      <c r="E8" s="9">
        <v>234</v>
      </c>
      <c r="F8" s="9">
        <v>268</v>
      </c>
      <c r="G8" s="9">
        <v>250</v>
      </c>
      <c r="H8" s="9">
        <v>182</v>
      </c>
      <c r="I8" s="9">
        <v>181</v>
      </c>
      <c r="J8" s="10">
        <f t="shared" si="0"/>
        <v>1308</v>
      </c>
      <c r="K8" s="11">
        <f t="shared" si="1"/>
        <v>218</v>
      </c>
      <c r="L8" s="48">
        <f t="shared" si="2"/>
        <v>268</v>
      </c>
    </row>
    <row r="9" spans="1:12" ht="15">
      <c r="A9" s="9">
        <v>6</v>
      </c>
      <c r="B9" s="7" t="s">
        <v>89</v>
      </c>
      <c r="C9" s="8">
        <v>23</v>
      </c>
      <c r="D9" s="9">
        <v>222</v>
      </c>
      <c r="E9" s="9">
        <v>222</v>
      </c>
      <c r="F9" s="9">
        <v>223</v>
      </c>
      <c r="G9" s="9">
        <v>213</v>
      </c>
      <c r="H9" s="9">
        <v>221</v>
      </c>
      <c r="I9" s="9">
        <v>191</v>
      </c>
      <c r="J9" s="10">
        <f t="shared" si="0"/>
        <v>1292</v>
      </c>
      <c r="K9" s="11">
        <f t="shared" si="1"/>
        <v>215.33333333333334</v>
      </c>
      <c r="L9" s="48">
        <f t="shared" si="2"/>
        <v>223</v>
      </c>
    </row>
    <row r="10" spans="1:12" ht="15">
      <c r="A10" s="9">
        <v>7</v>
      </c>
      <c r="B10" s="7" t="s">
        <v>83</v>
      </c>
      <c r="C10" s="8">
        <v>20</v>
      </c>
      <c r="D10" s="9">
        <v>191</v>
      </c>
      <c r="E10" s="9">
        <v>179</v>
      </c>
      <c r="F10" s="9">
        <v>216</v>
      </c>
      <c r="G10" s="9">
        <v>227</v>
      </c>
      <c r="H10" s="9">
        <v>238</v>
      </c>
      <c r="I10" s="9">
        <v>233</v>
      </c>
      <c r="J10" s="10">
        <f t="shared" si="0"/>
        <v>1284</v>
      </c>
      <c r="K10" s="11">
        <f t="shared" si="1"/>
        <v>214</v>
      </c>
      <c r="L10" s="48">
        <f t="shared" si="2"/>
        <v>238</v>
      </c>
    </row>
    <row r="11" spans="1:12" ht="15">
      <c r="A11" s="9">
        <v>8</v>
      </c>
      <c r="B11" s="7" t="s">
        <v>193</v>
      </c>
      <c r="C11" s="8">
        <v>18</v>
      </c>
      <c r="D11" s="9">
        <v>225</v>
      </c>
      <c r="E11" s="9">
        <v>207</v>
      </c>
      <c r="F11" s="9">
        <v>210</v>
      </c>
      <c r="G11" s="9">
        <v>214</v>
      </c>
      <c r="H11" s="9">
        <v>245</v>
      </c>
      <c r="I11" s="9">
        <v>180</v>
      </c>
      <c r="J11" s="10">
        <f t="shared" si="0"/>
        <v>1281</v>
      </c>
      <c r="K11" s="11">
        <f t="shared" si="1"/>
        <v>213.5</v>
      </c>
      <c r="L11" s="48">
        <f t="shared" si="2"/>
        <v>245</v>
      </c>
    </row>
    <row r="12" spans="1:12" ht="15">
      <c r="A12" s="9">
        <v>9</v>
      </c>
      <c r="B12" s="7" t="s">
        <v>93</v>
      </c>
      <c r="C12" s="8">
        <v>27</v>
      </c>
      <c r="D12" s="9">
        <v>181</v>
      </c>
      <c r="E12" s="9">
        <v>211</v>
      </c>
      <c r="F12" s="9">
        <v>209</v>
      </c>
      <c r="G12" s="9">
        <v>201</v>
      </c>
      <c r="H12" s="9">
        <v>256</v>
      </c>
      <c r="I12" s="9">
        <v>213</v>
      </c>
      <c r="J12" s="10">
        <f t="shared" si="0"/>
        <v>1271</v>
      </c>
      <c r="K12" s="11">
        <f t="shared" si="1"/>
        <v>211.83333333333334</v>
      </c>
      <c r="L12" s="48">
        <f t="shared" si="2"/>
        <v>256</v>
      </c>
    </row>
    <row r="13" spans="1:12" ht="15">
      <c r="A13" s="9">
        <v>10</v>
      </c>
      <c r="B13" s="7" t="s">
        <v>80</v>
      </c>
      <c r="C13" s="8">
        <v>16</v>
      </c>
      <c r="D13" s="9">
        <v>254</v>
      </c>
      <c r="E13" s="9">
        <v>237</v>
      </c>
      <c r="F13" s="9">
        <v>187</v>
      </c>
      <c r="G13" s="9">
        <v>202</v>
      </c>
      <c r="H13" s="9">
        <v>180</v>
      </c>
      <c r="I13" s="9">
        <v>205</v>
      </c>
      <c r="J13" s="10">
        <f t="shared" si="0"/>
        <v>1265</v>
      </c>
      <c r="K13" s="11">
        <f t="shared" si="1"/>
        <v>210.83333333333334</v>
      </c>
      <c r="L13" s="48">
        <f t="shared" si="2"/>
        <v>254</v>
      </c>
    </row>
    <row r="14" spans="1:12" ht="15">
      <c r="A14" s="9">
        <v>11</v>
      </c>
      <c r="B14" s="7" t="s">
        <v>101</v>
      </c>
      <c r="C14" s="8">
        <v>33</v>
      </c>
      <c r="D14" s="9">
        <v>175</v>
      </c>
      <c r="E14" s="9">
        <v>254</v>
      </c>
      <c r="F14" s="9">
        <v>214</v>
      </c>
      <c r="G14" s="9">
        <v>225</v>
      </c>
      <c r="H14" s="9">
        <v>191</v>
      </c>
      <c r="I14" s="9">
        <v>203</v>
      </c>
      <c r="J14" s="10">
        <f t="shared" si="0"/>
        <v>1262</v>
      </c>
      <c r="K14" s="11">
        <f t="shared" si="1"/>
        <v>210.33333333333334</v>
      </c>
      <c r="L14" s="48">
        <f t="shared" si="2"/>
        <v>254</v>
      </c>
    </row>
    <row r="15" spans="1:12" ht="15">
      <c r="A15" s="9">
        <v>12</v>
      </c>
      <c r="B15" s="7" t="s">
        <v>204</v>
      </c>
      <c r="C15" s="8">
        <v>35</v>
      </c>
      <c r="D15" s="9">
        <v>237</v>
      </c>
      <c r="E15" s="9">
        <v>227</v>
      </c>
      <c r="F15" s="9">
        <v>218</v>
      </c>
      <c r="G15" s="9">
        <v>196</v>
      </c>
      <c r="H15" s="9">
        <v>188</v>
      </c>
      <c r="I15" s="9">
        <v>195</v>
      </c>
      <c r="J15" s="10">
        <f t="shared" si="0"/>
        <v>1261</v>
      </c>
      <c r="K15" s="11">
        <f t="shared" si="1"/>
        <v>210.16666666666666</v>
      </c>
      <c r="L15" s="48">
        <f t="shared" si="2"/>
        <v>237</v>
      </c>
    </row>
    <row r="16" spans="1:13" ht="15">
      <c r="A16" s="9">
        <v>13</v>
      </c>
      <c r="B16" s="7" t="s">
        <v>103</v>
      </c>
      <c r="C16" s="8">
        <v>35</v>
      </c>
      <c r="D16" s="9">
        <v>246</v>
      </c>
      <c r="E16" s="9">
        <v>176</v>
      </c>
      <c r="F16" s="9">
        <v>209</v>
      </c>
      <c r="G16" s="9">
        <v>211</v>
      </c>
      <c r="H16" s="9">
        <v>187</v>
      </c>
      <c r="I16" s="9">
        <v>228</v>
      </c>
      <c r="J16" s="10">
        <f t="shared" si="0"/>
        <v>1257</v>
      </c>
      <c r="K16" s="11">
        <f t="shared" si="1"/>
        <v>209.5</v>
      </c>
      <c r="L16" s="48">
        <f t="shared" si="2"/>
        <v>246</v>
      </c>
      <c r="M16" s="46"/>
    </row>
    <row r="17" spans="1:12" ht="15">
      <c r="A17" s="9">
        <v>14</v>
      </c>
      <c r="B17" s="7" t="s">
        <v>110</v>
      </c>
      <c r="C17" s="8">
        <v>39</v>
      </c>
      <c r="D17" s="9">
        <v>213</v>
      </c>
      <c r="E17" s="9">
        <v>142</v>
      </c>
      <c r="F17" s="9">
        <v>234</v>
      </c>
      <c r="G17" s="9">
        <v>202</v>
      </c>
      <c r="H17" s="9">
        <v>279</v>
      </c>
      <c r="I17" s="9">
        <v>180</v>
      </c>
      <c r="J17" s="10">
        <f t="shared" si="0"/>
        <v>1250</v>
      </c>
      <c r="K17" s="11">
        <f t="shared" si="1"/>
        <v>208.33333333333334</v>
      </c>
      <c r="L17" s="48">
        <f t="shared" si="2"/>
        <v>279</v>
      </c>
    </row>
    <row r="18" spans="1:12" ht="15">
      <c r="A18" s="9">
        <v>15</v>
      </c>
      <c r="B18" s="7" t="s">
        <v>84</v>
      </c>
      <c r="C18" s="8">
        <v>21</v>
      </c>
      <c r="D18" s="9">
        <v>166</v>
      </c>
      <c r="E18" s="9">
        <v>177</v>
      </c>
      <c r="F18" s="9">
        <v>213</v>
      </c>
      <c r="G18" s="9">
        <v>247</v>
      </c>
      <c r="H18" s="9">
        <v>203</v>
      </c>
      <c r="I18" s="9">
        <v>238</v>
      </c>
      <c r="J18" s="10">
        <f t="shared" si="0"/>
        <v>1244</v>
      </c>
      <c r="K18" s="11">
        <f t="shared" si="1"/>
        <v>207.33333333333334</v>
      </c>
      <c r="L18" s="48">
        <f t="shared" si="2"/>
        <v>247</v>
      </c>
    </row>
    <row r="19" spans="1:12" ht="15">
      <c r="A19" s="9">
        <v>16</v>
      </c>
      <c r="B19" s="7" t="s">
        <v>85</v>
      </c>
      <c r="C19" s="8">
        <v>21</v>
      </c>
      <c r="D19" s="9">
        <v>191</v>
      </c>
      <c r="E19" s="9">
        <v>205</v>
      </c>
      <c r="F19" s="9">
        <v>216</v>
      </c>
      <c r="G19" s="9">
        <v>233</v>
      </c>
      <c r="H19" s="9">
        <v>219</v>
      </c>
      <c r="I19" s="9">
        <v>178</v>
      </c>
      <c r="J19" s="10">
        <f t="shared" si="0"/>
        <v>1242</v>
      </c>
      <c r="K19" s="11">
        <f t="shared" si="1"/>
        <v>207</v>
      </c>
      <c r="L19" s="48">
        <f t="shared" si="2"/>
        <v>233</v>
      </c>
    </row>
    <row r="20" spans="1:12" ht="15">
      <c r="A20" s="9">
        <v>17</v>
      </c>
      <c r="B20" s="7" t="s">
        <v>66</v>
      </c>
      <c r="C20" s="8">
        <v>7</v>
      </c>
      <c r="D20" s="9">
        <v>200</v>
      </c>
      <c r="E20" s="9">
        <v>190</v>
      </c>
      <c r="F20" s="9">
        <v>200</v>
      </c>
      <c r="G20" s="9">
        <v>262</v>
      </c>
      <c r="H20" s="9">
        <v>169</v>
      </c>
      <c r="I20" s="9">
        <v>220</v>
      </c>
      <c r="J20" s="10">
        <f t="shared" si="0"/>
        <v>1241</v>
      </c>
      <c r="K20" s="11">
        <f t="shared" si="1"/>
        <v>206.83333333333334</v>
      </c>
      <c r="L20" s="48">
        <f t="shared" si="2"/>
        <v>262</v>
      </c>
    </row>
    <row r="21" spans="1:12" ht="15">
      <c r="A21" s="9">
        <v>18</v>
      </c>
      <c r="B21" s="7" t="s">
        <v>88</v>
      </c>
      <c r="C21" s="8">
        <v>23</v>
      </c>
      <c r="D21" s="9">
        <v>237</v>
      </c>
      <c r="E21" s="9">
        <v>190</v>
      </c>
      <c r="F21" s="9">
        <v>212</v>
      </c>
      <c r="G21" s="9">
        <v>163</v>
      </c>
      <c r="H21" s="9">
        <v>179</v>
      </c>
      <c r="I21" s="9">
        <v>256</v>
      </c>
      <c r="J21" s="10">
        <f t="shared" si="0"/>
        <v>1237</v>
      </c>
      <c r="K21" s="11">
        <f t="shared" si="1"/>
        <v>206.16666666666666</v>
      </c>
      <c r="L21" s="48">
        <f t="shared" si="2"/>
        <v>256</v>
      </c>
    </row>
    <row r="22" spans="1:12" ht="15">
      <c r="A22" s="9">
        <v>19</v>
      </c>
      <c r="B22" s="7" t="s">
        <v>200</v>
      </c>
      <c r="C22" s="8">
        <v>18</v>
      </c>
      <c r="D22" s="9">
        <v>191</v>
      </c>
      <c r="E22" s="9">
        <v>255</v>
      </c>
      <c r="F22" s="9">
        <v>186</v>
      </c>
      <c r="G22" s="9">
        <v>144</v>
      </c>
      <c r="H22" s="9">
        <v>211</v>
      </c>
      <c r="I22" s="9">
        <v>248</v>
      </c>
      <c r="J22" s="10">
        <f t="shared" si="0"/>
        <v>1235</v>
      </c>
      <c r="K22" s="11">
        <f t="shared" si="1"/>
        <v>205.83333333333334</v>
      </c>
      <c r="L22" s="48">
        <f t="shared" si="2"/>
        <v>255</v>
      </c>
    </row>
    <row r="23" spans="1:12" ht="15">
      <c r="A23" s="9">
        <v>20</v>
      </c>
      <c r="B23" s="7" t="s">
        <v>194</v>
      </c>
      <c r="C23" s="8">
        <v>30</v>
      </c>
      <c r="D23" s="9">
        <v>181</v>
      </c>
      <c r="E23" s="9">
        <v>236</v>
      </c>
      <c r="F23" s="9">
        <v>234</v>
      </c>
      <c r="G23" s="9">
        <v>159</v>
      </c>
      <c r="H23" s="9">
        <v>212</v>
      </c>
      <c r="I23" s="9">
        <v>210</v>
      </c>
      <c r="J23" s="10">
        <f t="shared" si="0"/>
        <v>1232</v>
      </c>
      <c r="K23" s="11">
        <f t="shared" si="1"/>
        <v>205.33333333333334</v>
      </c>
      <c r="L23" s="48">
        <f t="shared" si="2"/>
        <v>236</v>
      </c>
    </row>
    <row r="24" spans="1:12" ht="15">
      <c r="A24" s="9">
        <v>21</v>
      </c>
      <c r="B24" s="7" t="s">
        <v>105</v>
      </c>
      <c r="C24" s="8">
        <v>37</v>
      </c>
      <c r="D24" s="9">
        <v>199</v>
      </c>
      <c r="E24" s="9">
        <v>257</v>
      </c>
      <c r="F24" s="9">
        <v>179</v>
      </c>
      <c r="G24" s="9">
        <v>203</v>
      </c>
      <c r="H24" s="9">
        <v>174</v>
      </c>
      <c r="I24" s="9">
        <v>212</v>
      </c>
      <c r="J24" s="10">
        <f t="shared" si="0"/>
        <v>1224</v>
      </c>
      <c r="K24" s="11">
        <f>AVERAGE(D24:I24)</f>
        <v>204</v>
      </c>
      <c r="L24" s="48">
        <f t="shared" si="2"/>
        <v>257</v>
      </c>
    </row>
    <row r="25" spans="1:12" ht="15">
      <c r="A25" s="9">
        <v>22</v>
      </c>
      <c r="B25" s="7" t="s">
        <v>76</v>
      </c>
      <c r="C25" s="8">
        <v>13</v>
      </c>
      <c r="D25" s="9">
        <v>172</v>
      </c>
      <c r="E25" s="9">
        <v>215</v>
      </c>
      <c r="F25" s="9">
        <v>162</v>
      </c>
      <c r="G25" s="9">
        <v>195</v>
      </c>
      <c r="H25" s="9">
        <v>265</v>
      </c>
      <c r="I25" s="9">
        <v>214</v>
      </c>
      <c r="J25" s="10">
        <f t="shared" si="0"/>
        <v>1223</v>
      </c>
      <c r="K25" s="11">
        <f>AVERAGE(D25:I25)</f>
        <v>203.83333333333334</v>
      </c>
      <c r="L25" s="48">
        <f t="shared" si="2"/>
        <v>265</v>
      </c>
    </row>
    <row r="26" spans="1:12" ht="15">
      <c r="A26" s="9">
        <v>23</v>
      </c>
      <c r="B26" s="7" t="s">
        <v>120</v>
      </c>
      <c r="C26" s="8">
        <v>45</v>
      </c>
      <c r="D26" s="9">
        <v>218</v>
      </c>
      <c r="E26" s="9">
        <v>205</v>
      </c>
      <c r="F26" s="9">
        <v>228</v>
      </c>
      <c r="G26" s="9">
        <v>182</v>
      </c>
      <c r="H26" s="9">
        <v>202</v>
      </c>
      <c r="I26" s="9">
        <v>167</v>
      </c>
      <c r="J26" s="10">
        <f t="shared" si="0"/>
        <v>1202</v>
      </c>
      <c r="K26" s="11">
        <f aca="true" t="shared" si="3" ref="K26:K41">AVERAGE(D26:I26)</f>
        <v>200.33333333333334</v>
      </c>
      <c r="L26" s="48">
        <f t="shared" si="2"/>
        <v>228</v>
      </c>
    </row>
    <row r="27" spans="1:12" ht="15">
      <c r="A27" s="9">
        <v>24</v>
      </c>
      <c r="B27" s="7" t="s">
        <v>91</v>
      </c>
      <c r="C27" s="8">
        <v>25</v>
      </c>
      <c r="D27" s="9">
        <v>167</v>
      </c>
      <c r="E27" s="9">
        <v>209</v>
      </c>
      <c r="F27" s="9">
        <v>204</v>
      </c>
      <c r="G27" s="9">
        <v>214</v>
      </c>
      <c r="H27" s="9">
        <v>180</v>
      </c>
      <c r="I27" s="9">
        <v>222</v>
      </c>
      <c r="J27" s="10">
        <f t="shared" si="0"/>
        <v>1196</v>
      </c>
      <c r="K27" s="11">
        <f t="shared" si="3"/>
        <v>199.33333333333334</v>
      </c>
      <c r="L27" s="48">
        <f t="shared" si="2"/>
        <v>222</v>
      </c>
    </row>
    <row r="28" spans="1:12" ht="15">
      <c r="A28" s="9">
        <v>25</v>
      </c>
      <c r="B28" s="7" t="s">
        <v>90</v>
      </c>
      <c r="C28" s="8">
        <v>24</v>
      </c>
      <c r="D28" s="9">
        <v>164</v>
      </c>
      <c r="E28" s="9">
        <v>196</v>
      </c>
      <c r="F28" s="9">
        <v>180</v>
      </c>
      <c r="G28" s="9">
        <v>245</v>
      </c>
      <c r="H28" s="9">
        <v>203</v>
      </c>
      <c r="I28" s="9">
        <v>196</v>
      </c>
      <c r="J28" s="10">
        <f t="shared" si="0"/>
        <v>1184</v>
      </c>
      <c r="K28" s="11">
        <f t="shared" si="3"/>
        <v>197.33333333333334</v>
      </c>
      <c r="L28" s="48">
        <f t="shared" si="2"/>
        <v>245</v>
      </c>
    </row>
    <row r="29" spans="1:12" ht="15">
      <c r="A29" s="9">
        <v>26</v>
      </c>
      <c r="B29" s="7" t="s">
        <v>77</v>
      </c>
      <c r="C29" s="8">
        <v>14</v>
      </c>
      <c r="D29" s="9">
        <v>239</v>
      </c>
      <c r="E29" s="9">
        <v>245</v>
      </c>
      <c r="F29" s="9">
        <v>162</v>
      </c>
      <c r="G29" s="9">
        <v>160</v>
      </c>
      <c r="H29" s="9">
        <v>197</v>
      </c>
      <c r="I29" s="9">
        <v>174</v>
      </c>
      <c r="J29" s="10">
        <f t="shared" si="0"/>
        <v>1177</v>
      </c>
      <c r="K29" s="11">
        <f t="shared" si="3"/>
        <v>196.16666666666666</v>
      </c>
      <c r="L29" s="48">
        <f t="shared" si="2"/>
        <v>245</v>
      </c>
    </row>
    <row r="30" spans="1:12" ht="15">
      <c r="A30" s="9">
        <v>27</v>
      </c>
      <c r="B30" s="7" t="s">
        <v>122</v>
      </c>
      <c r="C30" s="8">
        <v>47</v>
      </c>
      <c r="D30" s="9">
        <v>235</v>
      </c>
      <c r="E30" s="9">
        <v>200</v>
      </c>
      <c r="F30" s="9">
        <v>220</v>
      </c>
      <c r="G30" s="9">
        <v>174</v>
      </c>
      <c r="H30" s="9">
        <v>162</v>
      </c>
      <c r="I30" s="9">
        <v>184</v>
      </c>
      <c r="J30" s="10">
        <f t="shared" si="0"/>
        <v>1175</v>
      </c>
      <c r="K30" s="11">
        <f t="shared" si="3"/>
        <v>195.83333333333334</v>
      </c>
      <c r="L30" s="48">
        <f t="shared" si="2"/>
        <v>235</v>
      </c>
    </row>
    <row r="31" spans="1:12" ht="15">
      <c r="A31" s="9">
        <v>28</v>
      </c>
      <c r="B31" s="7" t="s">
        <v>74</v>
      </c>
      <c r="C31" s="8">
        <v>12</v>
      </c>
      <c r="D31" s="9">
        <v>177</v>
      </c>
      <c r="E31" s="9">
        <v>233</v>
      </c>
      <c r="F31" s="9">
        <v>204</v>
      </c>
      <c r="G31" s="9">
        <v>217</v>
      </c>
      <c r="H31" s="9">
        <v>139</v>
      </c>
      <c r="I31" s="9">
        <v>202</v>
      </c>
      <c r="J31" s="10">
        <f t="shared" si="0"/>
        <v>1172</v>
      </c>
      <c r="K31" s="11">
        <f t="shared" si="3"/>
        <v>195.33333333333334</v>
      </c>
      <c r="L31" s="48">
        <f t="shared" si="2"/>
        <v>233</v>
      </c>
    </row>
    <row r="32" spans="1:12" ht="15">
      <c r="A32" s="9">
        <v>29</v>
      </c>
      <c r="B32" s="7" t="s">
        <v>116</v>
      </c>
      <c r="C32" s="8">
        <v>42</v>
      </c>
      <c r="D32" s="9">
        <v>247</v>
      </c>
      <c r="E32" s="9">
        <v>185</v>
      </c>
      <c r="F32" s="9">
        <v>245</v>
      </c>
      <c r="G32" s="9">
        <v>213</v>
      </c>
      <c r="H32" s="9">
        <v>137</v>
      </c>
      <c r="I32" s="9">
        <v>145</v>
      </c>
      <c r="J32" s="10">
        <f t="shared" si="0"/>
        <v>1172</v>
      </c>
      <c r="K32" s="11">
        <f t="shared" si="3"/>
        <v>195.33333333333334</v>
      </c>
      <c r="L32" s="48">
        <f t="shared" si="2"/>
        <v>247</v>
      </c>
    </row>
    <row r="33" spans="1:12" ht="15">
      <c r="A33" s="9">
        <v>30</v>
      </c>
      <c r="B33" s="7" t="s">
        <v>115</v>
      </c>
      <c r="C33" s="8">
        <v>42</v>
      </c>
      <c r="D33" s="9">
        <v>216</v>
      </c>
      <c r="E33" s="9">
        <v>194</v>
      </c>
      <c r="F33" s="9">
        <v>236</v>
      </c>
      <c r="G33" s="9">
        <v>188</v>
      </c>
      <c r="H33" s="9">
        <v>165</v>
      </c>
      <c r="I33" s="9">
        <v>172</v>
      </c>
      <c r="J33" s="10">
        <f t="shared" si="0"/>
        <v>1171</v>
      </c>
      <c r="K33" s="11">
        <f t="shared" si="3"/>
        <v>195.16666666666666</v>
      </c>
      <c r="L33" s="48">
        <f t="shared" si="2"/>
        <v>236</v>
      </c>
    </row>
    <row r="34" spans="1:12" ht="15">
      <c r="A34" s="9">
        <v>31</v>
      </c>
      <c r="B34" s="7" t="s">
        <v>118</v>
      </c>
      <c r="C34" s="8">
        <v>43</v>
      </c>
      <c r="D34" s="9">
        <v>171</v>
      </c>
      <c r="E34" s="9">
        <v>234</v>
      </c>
      <c r="F34" s="9">
        <v>161</v>
      </c>
      <c r="G34" s="9">
        <v>182</v>
      </c>
      <c r="H34" s="9">
        <v>171</v>
      </c>
      <c r="I34" s="9">
        <v>219</v>
      </c>
      <c r="J34" s="10">
        <f t="shared" si="0"/>
        <v>1138</v>
      </c>
      <c r="K34" s="11">
        <f t="shared" si="3"/>
        <v>189.66666666666666</v>
      </c>
      <c r="L34" s="48">
        <f t="shared" si="2"/>
        <v>234</v>
      </c>
    </row>
    <row r="35" spans="1:12" ht="15">
      <c r="A35" s="9">
        <v>32</v>
      </c>
      <c r="B35" s="7" t="s">
        <v>68</v>
      </c>
      <c r="C35" s="8">
        <v>9</v>
      </c>
      <c r="D35" s="9">
        <v>188</v>
      </c>
      <c r="E35" s="9">
        <v>223</v>
      </c>
      <c r="F35" s="9">
        <v>162</v>
      </c>
      <c r="G35" s="9">
        <v>182</v>
      </c>
      <c r="H35" s="9">
        <v>204</v>
      </c>
      <c r="I35" s="9">
        <v>177</v>
      </c>
      <c r="J35" s="10">
        <f t="shared" si="0"/>
        <v>1136</v>
      </c>
      <c r="K35" s="11">
        <f t="shared" si="3"/>
        <v>189.33333333333334</v>
      </c>
      <c r="L35" s="48">
        <f t="shared" si="2"/>
        <v>223</v>
      </c>
    </row>
    <row r="36" spans="1:12" ht="15">
      <c r="A36" s="9">
        <v>33</v>
      </c>
      <c r="B36" s="7" t="s">
        <v>98</v>
      </c>
      <c r="C36" s="8">
        <v>31</v>
      </c>
      <c r="D36" s="9">
        <v>167</v>
      </c>
      <c r="E36" s="9">
        <v>163</v>
      </c>
      <c r="F36" s="9">
        <v>153</v>
      </c>
      <c r="G36" s="9">
        <v>200</v>
      </c>
      <c r="H36" s="9">
        <v>230</v>
      </c>
      <c r="I36" s="9">
        <v>222</v>
      </c>
      <c r="J36" s="10">
        <f aca="true" t="shared" si="4" ref="J36:J67">SUM(D36:I36)</f>
        <v>1135</v>
      </c>
      <c r="K36" s="11">
        <f t="shared" si="3"/>
        <v>189.16666666666666</v>
      </c>
      <c r="L36" s="48">
        <f t="shared" si="2"/>
        <v>230</v>
      </c>
    </row>
    <row r="37" spans="1:12" ht="15">
      <c r="A37" s="9">
        <v>34</v>
      </c>
      <c r="B37" s="7" t="s">
        <v>121</v>
      </c>
      <c r="C37" s="8">
        <v>46</v>
      </c>
      <c r="D37" s="9">
        <v>210</v>
      </c>
      <c r="E37" s="9">
        <v>147</v>
      </c>
      <c r="F37" s="9">
        <v>168</v>
      </c>
      <c r="G37" s="9">
        <v>188</v>
      </c>
      <c r="H37" s="9">
        <v>214</v>
      </c>
      <c r="I37" s="9">
        <v>203</v>
      </c>
      <c r="J37" s="10">
        <f t="shared" si="4"/>
        <v>1130</v>
      </c>
      <c r="K37" s="11">
        <f t="shared" si="3"/>
        <v>188.33333333333334</v>
      </c>
      <c r="L37" s="48">
        <f t="shared" si="2"/>
        <v>214</v>
      </c>
    </row>
    <row r="38" spans="1:12" ht="15">
      <c r="A38" s="9">
        <v>35</v>
      </c>
      <c r="B38" s="7" t="s">
        <v>114</v>
      </c>
      <c r="C38" s="8">
        <v>41</v>
      </c>
      <c r="D38" s="9">
        <v>137</v>
      </c>
      <c r="E38" s="9">
        <v>177</v>
      </c>
      <c r="F38" s="9">
        <v>230</v>
      </c>
      <c r="G38" s="9">
        <v>199</v>
      </c>
      <c r="H38" s="9">
        <v>170</v>
      </c>
      <c r="I38" s="9">
        <v>212</v>
      </c>
      <c r="J38" s="10">
        <f t="shared" si="4"/>
        <v>1125</v>
      </c>
      <c r="K38" s="11">
        <f t="shared" si="3"/>
        <v>187.5</v>
      </c>
      <c r="L38" s="48">
        <f t="shared" si="2"/>
        <v>230</v>
      </c>
    </row>
    <row r="39" spans="1:12" ht="15">
      <c r="A39" s="9">
        <v>36</v>
      </c>
      <c r="B39" s="7" t="s">
        <v>104</v>
      </c>
      <c r="C39" s="8">
        <v>36</v>
      </c>
      <c r="D39" s="9">
        <v>164</v>
      </c>
      <c r="E39" s="9">
        <v>184</v>
      </c>
      <c r="F39" s="9">
        <v>169</v>
      </c>
      <c r="G39" s="9">
        <v>203</v>
      </c>
      <c r="H39" s="9">
        <v>177</v>
      </c>
      <c r="I39" s="9">
        <v>217</v>
      </c>
      <c r="J39" s="10">
        <f t="shared" si="4"/>
        <v>1114</v>
      </c>
      <c r="K39" s="11">
        <f t="shared" si="3"/>
        <v>185.66666666666666</v>
      </c>
      <c r="L39" s="48">
        <f t="shared" si="2"/>
        <v>217</v>
      </c>
    </row>
    <row r="40" spans="1:12" ht="15">
      <c r="A40" s="9">
        <v>37</v>
      </c>
      <c r="B40" s="7" t="s">
        <v>113</v>
      </c>
      <c r="C40" s="8">
        <v>41</v>
      </c>
      <c r="D40" s="9">
        <v>200</v>
      </c>
      <c r="E40" s="9">
        <v>177</v>
      </c>
      <c r="F40" s="9">
        <v>191</v>
      </c>
      <c r="G40" s="9">
        <v>191</v>
      </c>
      <c r="H40" s="9">
        <v>191</v>
      </c>
      <c r="I40" s="9">
        <v>162</v>
      </c>
      <c r="J40" s="10">
        <f t="shared" si="4"/>
        <v>1112</v>
      </c>
      <c r="K40" s="11">
        <f t="shared" si="3"/>
        <v>185.33333333333334</v>
      </c>
      <c r="L40" s="48">
        <f t="shared" si="2"/>
        <v>200</v>
      </c>
    </row>
    <row r="41" spans="1:12" ht="15">
      <c r="A41" s="9">
        <v>38</v>
      </c>
      <c r="B41" s="7" t="s">
        <v>63</v>
      </c>
      <c r="C41" s="8">
        <v>3</v>
      </c>
      <c r="D41" s="9">
        <v>215</v>
      </c>
      <c r="E41" s="9">
        <v>154</v>
      </c>
      <c r="F41" s="9">
        <v>181</v>
      </c>
      <c r="G41" s="9">
        <v>205</v>
      </c>
      <c r="H41" s="9">
        <v>177</v>
      </c>
      <c r="I41" s="9">
        <v>176</v>
      </c>
      <c r="J41" s="10">
        <f t="shared" si="4"/>
        <v>1108</v>
      </c>
      <c r="K41" s="11">
        <f t="shared" si="3"/>
        <v>184.66666666666666</v>
      </c>
      <c r="L41" s="48">
        <f t="shared" si="2"/>
        <v>215</v>
      </c>
    </row>
    <row r="42" spans="1:12" ht="15">
      <c r="A42" s="9">
        <v>39</v>
      </c>
      <c r="B42" s="7" t="s">
        <v>124</v>
      </c>
      <c r="C42" s="8">
        <v>48</v>
      </c>
      <c r="D42" s="9">
        <v>162</v>
      </c>
      <c r="E42" s="9">
        <v>205</v>
      </c>
      <c r="F42" s="9">
        <v>147</v>
      </c>
      <c r="G42" s="9">
        <v>183</v>
      </c>
      <c r="H42" s="9">
        <v>214</v>
      </c>
      <c r="I42" s="9">
        <v>194</v>
      </c>
      <c r="J42" s="10">
        <f t="shared" si="4"/>
        <v>1105</v>
      </c>
      <c r="K42" s="11">
        <f aca="true" t="shared" si="5" ref="K42:K49">AVERAGE(D42:I42)</f>
        <v>184.16666666666666</v>
      </c>
      <c r="L42" s="48">
        <f t="shared" si="2"/>
        <v>214</v>
      </c>
    </row>
    <row r="43" spans="1:12" ht="15">
      <c r="A43" s="9">
        <v>40</v>
      </c>
      <c r="B43" s="7" t="s">
        <v>125</v>
      </c>
      <c r="C43" s="8">
        <v>48</v>
      </c>
      <c r="D43" s="9">
        <v>158</v>
      </c>
      <c r="E43" s="9">
        <v>153</v>
      </c>
      <c r="F43" s="9">
        <v>138</v>
      </c>
      <c r="G43" s="9">
        <v>190</v>
      </c>
      <c r="H43" s="9">
        <v>235</v>
      </c>
      <c r="I43" s="9">
        <v>224</v>
      </c>
      <c r="J43" s="10">
        <f t="shared" si="4"/>
        <v>1098</v>
      </c>
      <c r="K43" s="11">
        <f t="shared" si="5"/>
        <v>183</v>
      </c>
      <c r="L43" s="48">
        <f t="shared" si="2"/>
        <v>235</v>
      </c>
    </row>
    <row r="44" spans="1:12" ht="15">
      <c r="A44" s="9">
        <v>41</v>
      </c>
      <c r="B44" s="7" t="s">
        <v>81</v>
      </c>
      <c r="C44" s="8">
        <v>17</v>
      </c>
      <c r="D44" s="9">
        <v>188</v>
      </c>
      <c r="E44" s="9">
        <v>156</v>
      </c>
      <c r="F44" s="9">
        <v>177</v>
      </c>
      <c r="G44" s="9">
        <v>133</v>
      </c>
      <c r="H44" s="9">
        <v>234</v>
      </c>
      <c r="I44" s="9">
        <v>207</v>
      </c>
      <c r="J44" s="10">
        <f t="shared" si="4"/>
        <v>1095</v>
      </c>
      <c r="K44" s="11">
        <f t="shared" si="5"/>
        <v>182.5</v>
      </c>
      <c r="L44" s="48">
        <f t="shared" si="2"/>
        <v>234</v>
      </c>
    </row>
    <row r="45" spans="1:12" ht="15">
      <c r="A45" s="9">
        <v>42</v>
      </c>
      <c r="B45" s="7" t="s">
        <v>123</v>
      </c>
      <c r="C45" s="8">
        <v>47</v>
      </c>
      <c r="D45" s="9">
        <v>164</v>
      </c>
      <c r="E45" s="9">
        <v>177</v>
      </c>
      <c r="F45" s="9">
        <v>204</v>
      </c>
      <c r="G45" s="9">
        <v>186</v>
      </c>
      <c r="H45" s="9">
        <v>193</v>
      </c>
      <c r="I45" s="9">
        <v>168</v>
      </c>
      <c r="J45" s="10">
        <f t="shared" si="4"/>
        <v>1092</v>
      </c>
      <c r="K45" s="11">
        <f t="shared" si="5"/>
        <v>182</v>
      </c>
      <c r="L45" s="48">
        <f t="shared" si="2"/>
        <v>204</v>
      </c>
    </row>
    <row r="46" spans="1:12" ht="15">
      <c r="A46" s="9">
        <v>43</v>
      </c>
      <c r="B46" s="7" t="s">
        <v>64</v>
      </c>
      <c r="C46" s="8">
        <v>5</v>
      </c>
      <c r="D46" s="9">
        <v>157</v>
      </c>
      <c r="E46" s="9">
        <v>167</v>
      </c>
      <c r="F46" s="9">
        <v>190</v>
      </c>
      <c r="G46" s="9">
        <v>201</v>
      </c>
      <c r="H46" s="9">
        <v>169</v>
      </c>
      <c r="I46" s="9">
        <v>207</v>
      </c>
      <c r="J46" s="10">
        <f t="shared" si="4"/>
        <v>1091</v>
      </c>
      <c r="K46" s="11">
        <f t="shared" si="5"/>
        <v>181.83333333333334</v>
      </c>
      <c r="L46" s="48">
        <f t="shared" si="2"/>
        <v>207</v>
      </c>
    </row>
    <row r="47" spans="1:12" ht="15">
      <c r="A47" s="9">
        <v>44</v>
      </c>
      <c r="B47" s="7" t="s">
        <v>112</v>
      </c>
      <c r="C47" s="8">
        <v>40</v>
      </c>
      <c r="D47" s="9">
        <v>160</v>
      </c>
      <c r="E47" s="9">
        <v>192</v>
      </c>
      <c r="F47" s="9">
        <v>190</v>
      </c>
      <c r="G47" s="9">
        <v>169</v>
      </c>
      <c r="H47" s="9">
        <v>163</v>
      </c>
      <c r="I47" s="9">
        <v>215</v>
      </c>
      <c r="J47" s="10">
        <f t="shared" si="4"/>
        <v>1089</v>
      </c>
      <c r="K47" s="11">
        <f t="shared" si="5"/>
        <v>181.5</v>
      </c>
      <c r="L47" s="48">
        <f t="shared" si="2"/>
        <v>215</v>
      </c>
    </row>
    <row r="48" spans="1:12" ht="15">
      <c r="A48" s="9">
        <v>45</v>
      </c>
      <c r="B48" s="7" t="s">
        <v>79</v>
      </c>
      <c r="C48" s="8">
        <v>16</v>
      </c>
      <c r="D48" s="9">
        <v>233</v>
      </c>
      <c r="E48" s="9">
        <v>153</v>
      </c>
      <c r="F48" s="9">
        <v>156</v>
      </c>
      <c r="G48" s="9">
        <v>202</v>
      </c>
      <c r="H48" s="9">
        <v>170</v>
      </c>
      <c r="I48" s="9">
        <v>174</v>
      </c>
      <c r="J48" s="10">
        <f t="shared" si="4"/>
        <v>1088</v>
      </c>
      <c r="K48" s="11">
        <f t="shared" si="5"/>
        <v>181.33333333333334</v>
      </c>
      <c r="L48" s="48">
        <f t="shared" si="2"/>
        <v>233</v>
      </c>
    </row>
    <row r="49" spans="1:12" ht="15">
      <c r="A49" s="9">
        <v>46</v>
      </c>
      <c r="B49" s="7" t="s">
        <v>117</v>
      </c>
      <c r="C49" s="8">
        <v>43</v>
      </c>
      <c r="D49" s="9">
        <v>188</v>
      </c>
      <c r="E49" s="9">
        <v>148</v>
      </c>
      <c r="F49" s="9">
        <v>186</v>
      </c>
      <c r="G49" s="9">
        <v>207</v>
      </c>
      <c r="H49" s="9">
        <v>184</v>
      </c>
      <c r="I49" s="9">
        <v>175</v>
      </c>
      <c r="J49" s="10">
        <f t="shared" si="4"/>
        <v>1088</v>
      </c>
      <c r="K49" s="11">
        <f t="shared" si="5"/>
        <v>181.33333333333334</v>
      </c>
      <c r="L49" s="48">
        <f t="shared" si="2"/>
        <v>207</v>
      </c>
    </row>
    <row r="50" spans="1:12" ht="15">
      <c r="A50" s="9">
        <v>47</v>
      </c>
      <c r="B50" s="7" t="s">
        <v>201</v>
      </c>
      <c r="C50" s="8">
        <v>19</v>
      </c>
      <c r="D50" s="9">
        <v>131</v>
      </c>
      <c r="E50" s="9">
        <v>219</v>
      </c>
      <c r="F50" s="9">
        <v>165</v>
      </c>
      <c r="G50" s="9">
        <v>166</v>
      </c>
      <c r="H50" s="9">
        <v>199</v>
      </c>
      <c r="I50" s="9">
        <v>185</v>
      </c>
      <c r="J50" s="10">
        <f t="shared" si="4"/>
        <v>1065</v>
      </c>
      <c r="K50" s="11">
        <f aca="true" t="shared" si="6" ref="K50:K58">AVERAGE(D50:I50)</f>
        <v>177.5</v>
      </c>
      <c r="L50" s="48">
        <f aca="true" t="shared" si="7" ref="L50:L58">MAX(D50:I50)</f>
        <v>219</v>
      </c>
    </row>
    <row r="51" spans="1:12" ht="15">
      <c r="A51" s="9">
        <v>48</v>
      </c>
      <c r="B51" s="7" t="s">
        <v>73</v>
      </c>
      <c r="C51" s="8">
        <v>12</v>
      </c>
      <c r="D51" s="9">
        <v>181</v>
      </c>
      <c r="E51" s="9">
        <v>198</v>
      </c>
      <c r="F51" s="9">
        <v>156</v>
      </c>
      <c r="G51" s="9">
        <v>150</v>
      </c>
      <c r="H51" s="9">
        <v>172</v>
      </c>
      <c r="I51" s="9">
        <v>207</v>
      </c>
      <c r="J51" s="10">
        <f t="shared" si="4"/>
        <v>1064</v>
      </c>
      <c r="K51" s="11">
        <f t="shared" si="6"/>
        <v>177.33333333333334</v>
      </c>
      <c r="L51" s="48">
        <f t="shared" si="7"/>
        <v>207</v>
      </c>
    </row>
    <row r="52" spans="1:12" ht="15">
      <c r="A52" s="9">
        <v>49</v>
      </c>
      <c r="B52" s="7" t="s">
        <v>86</v>
      </c>
      <c r="C52" s="8">
        <v>22</v>
      </c>
      <c r="D52" s="9">
        <v>174</v>
      </c>
      <c r="E52" s="9">
        <v>201</v>
      </c>
      <c r="F52" s="9">
        <v>140</v>
      </c>
      <c r="G52" s="9">
        <v>221</v>
      </c>
      <c r="H52" s="9">
        <v>151</v>
      </c>
      <c r="I52" s="9">
        <v>177</v>
      </c>
      <c r="J52" s="10">
        <f t="shared" si="4"/>
        <v>1064</v>
      </c>
      <c r="K52" s="11">
        <f t="shared" si="6"/>
        <v>177.33333333333334</v>
      </c>
      <c r="L52" s="48">
        <f t="shared" si="7"/>
        <v>221</v>
      </c>
    </row>
    <row r="53" spans="1:12" ht="15">
      <c r="A53" s="9">
        <v>50</v>
      </c>
      <c r="B53" s="7" t="s">
        <v>111</v>
      </c>
      <c r="C53" s="8">
        <v>40</v>
      </c>
      <c r="D53" s="9">
        <v>205</v>
      </c>
      <c r="E53" s="9">
        <v>168</v>
      </c>
      <c r="F53" s="9">
        <v>158</v>
      </c>
      <c r="G53" s="9">
        <v>166</v>
      </c>
      <c r="H53" s="9">
        <v>161</v>
      </c>
      <c r="I53" s="9">
        <v>203</v>
      </c>
      <c r="J53" s="10">
        <f t="shared" si="4"/>
        <v>1061</v>
      </c>
      <c r="K53" s="11">
        <f t="shared" si="6"/>
        <v>176.83333333333334</v>
      </c>
      <c r="L53" s="48">
        <f t="shared" si="7"/>
        <v>205</v>
      </c>
    </row>
    <row r="54" spans="1:12" ht="15">
      <c r="A54" s="9">
        <v>51</v>
      </c>
      <c r="B54" s="7" t="s">
        <v>109</v>
      </c>
      <c r="C54" s="8">
        <v>39</v>
      </c>
      <c r="D54" s="9">
        <v>164</v>
      </c>
      <c r="E54" s="9">
        <v>221</v>
      </c>
      <c r="F54" s="9">
        <v>142</v>
      </c>
      <c r="G54" s="9">
        <v>147</v>
      </c>
      <c r="H54" s="9">
        <v>209</v>
      </c>
      <c r="I54" s="9">
        <v>178</v>
      </c>
      <c r="J54" s="10">
        <f t="shared" si="4"/>
        <v>1061</v>
      </c>
      <c r="K54" s="11">
        <f t="shared" si="6"/>
        <v>176.83333333333334</v>
      </c>
      <c r="L54" s="48">
        <f t="shared" si="7"/>
        <v>221</v>
      </c>
    </row>
    <row r="55" spans="1:12" ht="15">
      <c r="A55" s="9">
        <v>52</v>
      </c>
      <c r="B55" s="7" t="s">
        <v>72</v>
      </c>
      <c r="C55" s="8">
        <v>11</v>
      </c>
      <c r="D55" s="9">
        <v>200</v>
      </c>
      <c r="E55" s="9">
        <v>202</v>
      </c>
      <c r="F55" s="9">
        <v>136</v>
      </c>
      <c r="G55" s="9">
        <v>161</v>
      </c>
      <c r="H55" s="9">
        <v>189</v>
      </c>
      <c r="I55" s="9">
        <v>167</v>
      </c>
      <c r="J55" s="10">
        <f t="shared" si="4"/>
        <v>1055</v>
      </c>
      <c r="K55" s="11">
        <f t="shared" si="6"/>
        <v>175.83333333333334</v>
      </c>
      <c r="L55" s="48">
        <f t="shared" si="7"/>
        <v>202</v>
      </c>
    </row>
    <row r="56" spans="1:12" ht="15">
      <c r="A56" s="9">
        <v>53</v>
      </c>
      <c r="B56" s="7" t="s">
        <v>70</v>
      </c>
      <c r="C56" s="8">
        <v>10</v>
      </c>
      <c r="D56" s="9">
        <v>200</v>
      </c>
      <c r="E56" s="9">
        <v>192</v>
      </c>
      <c r="F56" s="9">
        <v>137</v>
      </c>
      <c r="G56" s="9">
        <v>165</v>
      </c>
      <c r="H56" s="9">
        <v>181</v>
      </c>
      <c r="I56" s="9">
        <v>171</v>
      </c>
      <c r="J56" s="10">
        <f t="shared" si="4"/>
        <v>1046</v>
      </c>
      <c r="K56" s="11">
        <f t="shared" si="6"/>
        <v>174.33333333333334</v>
      </c>
      <c r="L56" s="48">
        <f t="shared" si="7"/>
        <v>200</v>
      </c>
    </row>
    <row r="57" spans="1:12" ht="15">
      <c r="A57" s="9">
        <v>54</v>
      </c>
      <c r="B57" s="7" t="s">
        <v>108</v>
      </c>
      <c r="C57" s="8">
        <v>38</v>
      </c>
      <c r="D57" s="9">
        <v>173</v>
      </c>
      <c r="E57" s="9">
        <v>216</v>
      </c>
      <c r="F57" s="9">
        <v>169</v>
      </c>
      <c r="G57" s="9">
        <v>165</v>
      </c>
      <c r="H57" s="9">
        <v>144</v>
      </c>
      <c r="I57" s="9">
        <v>176</v>
      </c>
      <c r="J57" s="10">
        <f t="shared" si="4"/>
        <v>1043</v>
      </c>
      <c r="K57" s="11">
        <f t="shared" si="6"/>
        <v>173.83333333333334</v>
      </c>
      <c r="L57" s="48">
        <f t="shared" si="7"/>
        <v>216</v>
      </c>
    </row>
    <row r="58" spans="1:12" ht="15">
      <c r="A58" s="9">
        <v>55</v>
      </c>
      <c r="B58" s="7" t="s">
        <v>99</v>
      </c>
      <c r="C58" s="8">
        <v>32</v>
      </c>
      <c r="D58" s="9">
        <v>167</v>
      </c>
      <c r="E58" s="9">
        <v>149</v>
      </c>
      <c r="F58" s="9">
        <v>149</v>
      </c>
      <c r="G58" s="9">
        <v>189</v>
      </c>
      <c r="H58" s="9">
        <v>180</v>
      </c>
      <c r="I58" s="9">
        <v>206</v>
      </c>
      <c r="J58" s="10">
        <f t="shared" si="4"/>
        <v>1040</v>
      </c>
      <c r="K58" s="11">
        <f t="shared" si="6"/>
        <v>173.33333333333334</v>
      </c>
      <c r="L58" s="48">
        <f t="shared" si="7"/>
        <v>206</v>
      </c>
    </row>
    <row r="59" spans="1:12" ht="15">
      <c r="A59" s="9">
        <v>56</v>
      </c>
      <c r="B59" s="7" t="s">
        <v>78</v>
      </c>
      <c r="C59" s="8">
        <v>15</v>
      </c>
      <c r="D59" s="9">
        <v>135</v>
      </c>
      <c r="E59" s="9">
        <v>162</v>
      </c>
      <c r="F59" s="9">
        <v>178</v>
      </c>
      <c r="G59" s="9">
        <v>204</v>
      </c>
      <c r="H59" s="9">
        <v>150</v>
      </c>
      <c r="I59" s="9">
        <v>201</v>
      </c>
      <c r="J59" s="10">
        <f t="shared" si="4"/>
        <v>1030</v>
      </c>
      <c r="K59" s="11">
        <f>AVERAGE(D59:I59)</f>
        <v>171.66666666666666</v>
      </c>
      <c r="L59" s="48">
        <f>MAX(D59:I59)</f>
        <v>204</v>
      </c>
    </row>
    <row r="60" spans="1:12" ht="15">
      <c r="A60" s="9">
        <v>57</v>
      </c>
      <c r="B60" s="7" t="s">
        <v>69</v>
      </c>
      <c r="C60" s="8">
        <v>10</v>
      </c>
      <c r="D60" s="9">
        <v>186</v>
      </c>
      <c r="E60" s="9">
        <v>175</v>
      </c>
      <c r="F60" s="9">
        <v>158</v>
      </c>
      <c r="G60" s="9">
        <v>137</v>
      </c>
      <c r="H60" s="9">
        <v>208</v>
      </c>
      <c r="I60" s="9">
        <v>159</v>
      </c>
      <c r="J60" s="10">
        <f t="shared" si="4"/>
        <v>1023</v>
      </c>
      <c r="K60" s="11">
        <f>AVERAGE(D60:I60)</f>
        <v>170.5</v>
      </c>
      <c r="L60" s="48">
        <f>MAX(D60:I60)</f>
        <v>208</v>
      </c>
    </row>
    <row r="61" spans="1:12" ht="15">
      <c r="A61" s="9">
        <v>58</v>
      </c>
      <c r="B61" s="7" t="s">
        <v>187</v>
      </c>
      <c r="C61" s="8">
        <v>43</v>
      </c>
      <c r="D61" s="9">
        <v>150</v>
      </c>
      <c r="E61" s="9">
        <v>167</v>
      </c>
      <c r="F61" s="9">
        <v>179</v>
      </c>
      <c r="G61" s="9">
        <v>226</v>
      </c>
      <c r="H61" s="9">
        <v>144</v>
      </c>
      <c r="I61" s="9">
        <v>155</v>
      </c>
      <c r="J61" s="10">
        <f t="shared" si="4"/>
        <v>1021</v>
      </c>
      <c r="K61" s="11">
        <f>AVERAGE(D61:I61)</f>
        <v>170.16666666666666</v>
      </c>
      <c r="L61" s="48">
        <f>MAX(D61:I61)</f>
        <v>226</v>
      </c>
    </row>
    <row r="62" spans="1:12" ht="15">
      <c r="A62" s="9">
        <v>59</v>
      </c>
      <c r="B62" s="7" t="s">
        <v>102</v>
      </c>
      <c r="C62" s="8">
        <v>35</v>
      </c>
      <c r="D62" s="9">
        <v>159</v>
      </c>
      <c r="E62" s="9">
        <v>168</v>
      </c>
      <c r="F62" s="9">
        <v>170</v>
      </c>
      <c r="G62" s="9">
        <v>148</v>
      </c>
      <c r="H62" s="9">
        <v>194</v>
      </c>
      <c r="I62" s="9">
        <v>181</v>
      </c>
      <c r="J62" s="10">
        <f t="shared" si="4"/>
        <v>1020</v>
      </c>
      <c r="K62" s="11">
        <f>AVERAGE(D62:I62)</f>
        <v>170</v>
      </c>
      <c r="L62" s="48">
        <f>MAX(D62:I62)</f>
        <v>194</v>
      </c>
    </row>
    <row r="63" spans="1:12" ht="15">
      <c r="A63" s="9">
        <v>60</v>
      </c>
      <c r="B63" s="7" t="s">
        <v>188</v>
      </c>
      <c r="C63" s="8">
        <v>44</v>
      </c>
      <c r="D63" s="9">
        <v>125</v>
      </c>
      <c r="E63" s="9">
        <v>144</v>
      </c>
      <c r="F63" s="9">
        <v>195</v>
      </c>
      <c r="G63" s="9">
        <v>202</v>
      </c>
      <c r="H63" s="9">
        <v>175</v>
      </c>
      <c r="I63" s="9">
        <v>178</v>
      </c>
      <c r="J63" s="10">
        <f t="shared" si="4"/>
        <v>1019</v>
      </c>
      <c r="K63" s="11">
        <f>AVERAGE(D63:I63)</f>
        <v>169.83333333333334</v>
      </c>
      <c r="L63" s="48">
        <f>MAX(D63:I63)</f>
        <v>202</v>
      </c>
    </row>
    <row r="64" spans="1:12" ht="15">
      <c r="A64" s="9">
        <v>61</v>
      </c>
      <c r="B64" s="7" t="s">
        <v>61</v>
      </c>
      <c r="C64" s="8">
        <v>1</v>
      </c>
      <c r="D64" s="9">
        <v>224</v>
      </c>
      <c r="E64" s="9">
        <v>138</v>
      </c>
      <c r="F64" s="9">
        <v>182</v>
      </c>
      <c r="G64" s="9">
        <v>183</v>
      </c>
      <c r="H64" s="9">
        <v>129</v>
      </c>
      <c r="I64" s="9">
        <v>157</v>
      </c>
      <c r="J64" s="10">
        <f t="shared" si="4"/>
        <v>1013</v>
      </c>
      <c r="K64" s="11">
        <f aca="true" t="shared" si="8" ref="K64:K78">AVERAGE(D64:I64)</f>
        <v>168.83333333333334</v>
      </c>
      <c r="L64" s="48">
        <f aca="true" t="shared" si="9" ref="L64:L78">MAX(D64:I64)</f>
        <v>224</v>
      </c>
    </row>
    <row r="65" spans="1:12" ht="15">
      <c r="A65" s="9">
        <v>62</v>
      </c>
      <c r="B65" s="7" t="s">
        <v>92</v>
      </c>
      <c r="C65" s="8">
        <v>26</v>
      </c>
      <c r="D65" s="9">
        <v>167</v>
      </c>
      <c r="E65" s="9">
        <v>162</v>
      </c>
      <c r="F65" s="9">
        <v>151</v>
      </c>
      <c r="G65" s="9">
        <v>167</v>
      </c>
      <c r="H65" s="9">
        <v>174</v>
      </c>
      <c r="I65" s="9">
        <v>189</v>
      </c>
      <c r="J65" s="10">
        <f t="shared" si="4"/>
        <v>1010</v>
      </c>
      <c r="K65" s="11">
        <f t="shared" si="8"/>
        <v>168.33333333333334</v>
      </c>
      <c r="L65" s="48">
        <f t="shared" si="9"/>
        <v>189</v>
      </c>
    </row>
    <row r="66" spans="1:12" ht="15">
      <c r="A66" s="9">
        <v>63</v>
      </c>
      <c r="B66" s="7" t="s">
        <v>195</v>
      </c>
      <c r="C66" s="8">
        <v>41</v>
      </c>
      <c r="D66" s="9">
        <v>127</v>
      </c>
      <c r="E66" s="9">
        <v>172</v>
      </c>
      <c r="F66" s="9">
        <v>166</v>
      </c>
      <c r="G66" s="9">
        <v>196</v>
      </c>
      <c r="H66" s="9">
        <v>179</v>
      </c>
      <c r="I66" s="9">
        <v>164</v>
      </c>
      <c r="J66" s="10">
        <f t="shared" si="4"/>
        <v>1004</v>
      </c>
      <c r="K66" s="11">
        <f t="shared" si="8"/>
        <v>167.33333333333334</v>
      </c>
      <c r="L66" s="48">
        <f t="shared" si="9"/>
        <v>196</v>
      </c>
    </row>
    <row r="67" spans="1:12" ht="15">
      <c r="A67" s="9">
        <v>64</v>
      </c>
      <c r="B67" s="7" t="s">
        <v>100</v>
      </c>
      <c r="C67" s="8">
        <v>33</v>
      </c>
      <c r="D67" s="9">
        <v>165</v>
      </c>
      <c r="E67" s="9">
        <v>188</v>
      </c>
      <c r="F67" s="9">
        <v>171</v>
      </c>
      <c r="G67" s="9">
        <v>203</v>
      </c>
      <c r="H67" s="9">
        <v>120</v>
      </c>
      <c r="I67" s="9">
        <v>150</v>
      </c>
      <c r="J67" s="10">
        <f t="shared" si="4"/>
        <v>997</v>
      </c>
      <c r="K67" s="11">
        <f t="shared" si="8"/>
        <v>166.16666666666666</v>
      </c>
      <c r="L67" s="48">
        <f t="shared" si="9"/>
        <v>203</v>
      </c>
    </row>
    <row r="68" spans="1:12" ht="15">
      <c r="A68" s="9">
        <v>65</v>
      </c>
      <c r="B68" s="7" t="s">
        <v>62</v>
      </c>
      <c r="C68" s="8">
        <v>2</v>
      </c>
      <c r="D68" s="9">
        <v>171</v>
      </c>
      <c r="E68" s="9">
        <v>162</v>
      </c>
      <c r="F68" s="9">
        <v>169</v>
      </c>
      <c r="G68" s="9">
        <v>178</v>
      </c>
      <c r="H68" s="9">
        <v>146</v>
      </c>
      <c r="I68" s="9">
        <v>165</v>
      </c>
      <c r="J68" s="10">
        <f aca="true" t="shared" si="10" ref="J68:J78">SUM(D68:I68)</f>
        <v>991</v>
      </c>
      <c r="K68" s="11">
        <f t="shared" si="8"/>
        <v>165.16666666666666</v>
      </c>
      <c r="L68" s="48">
        <f t="shared" si="9"/>
        <v>178</v>
      </c>
    </row>
    <row r="69" spans="1:12" ht="15">
      <c r="A69" s="9">
        <v>66</v>
      </c>
      <c r="B69" s="7" t="s">
        <v>203</v>
      </c>
      <c r="C69" s="8">
        <v>26</v>
      </c>
      <c r="D69" s="9">
        <v>131</v>
      </c>
      <c r="E69" s="9">
        <v>157</v>
      </c>
      <c r="F69" s="9">
        <v>176</v>
      </c>
      <c r="G69" s="9">
        <v>147</v>
      </c>
      <c r="H69" s="9">
        <v>173</v>
      </c>
      <c r="I69" s="9">
        <v>193</v>
      </c>
      <c r="J69" s="10">
        <f t="shared" si="10"/>
        <v>977</v>
      </c>
      <c r="K69" s="11">
        <f t="shared" si="8"/>
        <v>162.83333333333334</v>
      </c>
      <c r="L69" s="48">
        <f t="shared" si="9"/>
        <v>193</v>
      </c>
    </row>
    <row r="70" spans="1:12" ht="15">
      <c r="A70" s="9">
        <v>67</v>
      </c>
      <c r="B70" s="7" t="s">
        <v>94</v>
      </c>
      <c r="C70" s="8">
        <v>28</v>
      </c>
      <c r="D70" s="9">
        <v>207</v>
      </c>
      <c r="E70" s="9">
        <v>182</v>
      </c>
      <c r="F70" s="9">
        <v>160</v>
      </c>
      <c r="G70" s="9">
        <v>161</v>
      </c>
      <c r="H70" s="9">
        <v>135</v>
      </c>
      <c r="I70" s="9">
        <v>132</v>
      </c>
      <c r="J70" s="10">
        <f t="shared" si="10"/>
        <v>977</v>
      </c>
      <c r="K70" s="11">
        <f t="shared" si="8"/>
        <v>162.83333333333334</v>
      </c>
      <c r="L70" s="48">
        <f t="shared" si="9"/>
        <v>207</v>
      </c>
    </row>
    <row r="71" spans="1:12" ht="15">
      <c r="A71" s="9">
        <v>68</v>
      </c>
      <c r="B71" s="7" t="s">
        <v>106</v>
      </c>
      <c r="C71" s="8">
        <v>37</v>
      </c>
      <c r="D71" s="9">
        <v>142</v>
      </c>
      <c r="E71" s="9">
        <v>120</v>
      </c>
      <c r="F71" s="9">
        <v>176</v>
      </c>
      <c r="G71" s="9">
        <v>213</v>
      </c>
      <c r="H71" s="9">
        <v>180</v>
      </c>
      <c r="I71" s="9">
        <v>140</v>
      </c>
      <c r="J71" s="10">
        <f t="shared" si="10"/>
        <v>971</v>
      </c>
      <c r="K71" s="11">
        <f t="shared" si="8"/>
        <v>161.83333333333334</v>
      </c>
      <c r="L71" s="48">
        <f t="shared" si="9"/>
        <v>213</v>
      </c>
    </row>
    <row r="72" spans="1:12" ht="15">
      <c r="A72" s="9">
        <v>69</v>
      </c>
      <c r="B72" s="7" t="s">
        <v>67</v>
      </c>
      <c r="C72" s="8">
        <v>8</v>
      </c>
      <c r="D72" s="9">
        <v>185</v>
      </c>
      <c r="E72" s="9">
        <v>146</v>
      </c>
      <c r="F72" s="9">
        <v>146</v>
      </c>
      <c r="G72" s="9">
        <v>150</v>
      </c>
      <c r="H72" s="9">
        <v>177</v>
      </c>
      <c r="I72" s="9">
        <v>158</v>
      </c>
      <c r="J72" s="10">
        <f t="shared" si="10"/>
        <v>962</v>
      </c>
      <c r="K72" s="11">
        <f t="shared" si="8"/>
        <v>160.33333333333334</v>
      </c>
      <c r="L72" s="48">
        <f t="shared" si="9"/>
        <v>185</v>
      </c>
    </row>
    <row r="73" spans="1:12" ht="15">
      <c r="A73" s="9">
        <v>70</v>
      </c>
      <c r="B73" s="7" t="s">
        <v>160</v>
      </c>
      <c r="C73" s="8">
        <v>7</v>
      </c>
      <c r="D73" s="9">
        <v>153</v>
      </c>
      <c r="E73" s="9">
        <v>150</v>
      </c>
      <c r="F73" s="9">
        <v>134</v>
      </c>
      <c r="G73" s="9">
        <v>155</v>
      </c>
      <c r="H73" s="9">
        <v>171</v>
      </c>
      <c r="I73" s="9">
        <v>190</v>
      </c>
      <c r="J73" s="10">
        <f t="shared" si="10"/>
        <v>953</v>
      </c>
      <c r="K73" s="11">
        <f t="shared" si="8"/>
        <v>158.83333333333334</v>
      </c>
      <c r="L73" s="48">
        <f t="shared" si="9"/>
        <v>190</v>
      </c>
    </row>
    <row r="74" spans="1:12" ht="15">
      <c r="A74" s="9">
        <v>71</v>
      </c>
      <c r="B74" s="7" t="s">
        <v>202</v>
      </c>
      <c r="C74" s="8">
        <v>23</v>
      </c>
      <c r="D74" s="9">
        <v>100</v>
      </c>
      <c r="E74" s="9">
        <v>147</v>
      </c>
      <c r="F74" s="9">
        <v>156</v>
      </c>
      <c r="G74" s="9">
        <v>162</v>
      </c>
      <c r="H74" s="9">
        <v>167</v>
      </c>
      <c r="I74" s="9">
        <v>211</v>
      </c>
      <c r="J74" s="10">
        <f t="shared" si="10"/>
        <v>943</v>
      </c>
      <c r="K74" s="11">
        <f t="shared" si="8"/>
        <v>157.16666666666666</v>
      </c>
      <c r="L74" s="48">
        <f t="shared" si="9"/>
        <v>211</v>
      </c>
    </row>
    <row r="75" spans="1:12" ht="15">
      <c r="A75" s="9">
        <v>72</v>
      </c>
      <c r="B75" s="7" t="s">
        <v>95</v>
      </c>
      <c r="C75" s="8">
        <v>29</v>
      </c>
      <c r="D75" s="9">
        <v>119</v>
      </c>
      <c r="E75" s="9">
        <v>113</v>
      </c>
      <c r="F75" s="9">
        <v>182</v>
      </c>
      <c r="G75" s="9">
        <v>166</v>
      </c>
      <c r="H75" s="9">
        <v>202</v>
      </c>
      <c r="I75" s="9">
        <v>152</v>
      </c>
      <c r="J75" s="10">
        <f t="shared" si="10"/>
        <v>934</v>
      </c>
      <c r="K75" s="11">
        <f t="shared" si="8"/>
        <v>155.66666666666666</v>
      </c>
      <c r="L75" s="48">
        <f t="shared" si="9"/>
        <v>202</v>
      </c>
    </row>
    <row r="76" spans="1:12" ht="15">
      <c r="A76" s="9">
        <v>73</v>
      </c>
      <c r="B76" s="7" t="s">
        <v>97</v>
      </c>
      <c r="C76" s="8">
        <v>31</v>
      </c>
      <c r="D76" s="9">
        <v>186</v>
      </c>
      <c r="E76" s="9">
        <v>146</v>
      </c>
      <c r="F76" s="9">
        <v>125</v>
      </c>
      <c r="G76" s="9">
        <v>154</v>
      </c>
      <c r="H76" s="9">
        <v>133</v>
      </c>
      <c r="I76" s="9">
        <v>159</v>
      </c>
      <c r="J76" s="10">
        <f t="shared" si="10"/>
        <v>903</v>
      </c>
      <c r="K76" s="11">
        <f t="shared" si="8"/>
        <v>150.5</v>
      </c>
      <c r="L76" s="48">
        <f t="shared" si="9"/>
        <v>186</v>
      </c>
    </row>
    <row r="77" spans="1:12" ht="15">
      <c r="A77" s="9">
        <v>74</v>
      </c>
      <c r="B77" s="7" t="s">
        <v>75</v>
      </c>
      <c r="C77" s="8">
        <v>13</v>
      </c>
      <c r="D77" s="9">
        <v>181</v>
      </c>
      <c r="E77" s="9">
        <v>130</v>
      </c>
      <c r="F77" s="9">
        <v>139</v>
      </c>
      <c r="G77" s="9">
        <v>140</v>
      </c>
      <c r="H77" s="9">
        <v>147</v>
      </c>
      <c r="I77" s="9">
        <v>162</v>
      </c>
      <c r="J77" s="10">
        <f t="shared" si="10"/>
        <v>899</v>
      </c>
      <c r="K77" s="11">
        <f t="shared" si="8"/>
        <v>149.83333333333334</v>
      </c>
      <c r="L77" s="48">
        <f t="shared" si="9"/>
        <v>181</v>
      </c>
    </row>
    <row r="78" spans="1:12" ht="15">
      <c r="A78" s="9">
        <v>75</v>
      </c>
      <c r="B78" s="7" t="s">
        <v>71</v>
      </c>
      <c r="C78" s="8">
        <v>11</v>
      </c>
      <c r="D78" s="9">
        <v>140</v>
      </c>
      <c r="E78" s="9">
        <v>139</v>
      </c>
      <c r="F78" s="9">
        <v>203</v>
      </c>
      <c r="G78" s="9">
        <v>136</v>
      </c>
      <c r="H78" s="9" t="s">
        <v>271</v>
      </c>
      <c r="I78" s="9" t="s">
        <v>271</v>
      </c>
      <c r="J78" s="10">
        <f t="shared" si="10"/>
        <v>618</v>
      </c>
      <c r="K78" s="11">
        <f t="shared" si="8"/>
        <v>154.5</v>
      </c>
      <c r="L78" s="48">
        <f t="shared" si="9"/>
        <v>203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J12" sqref="J12:J3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7" t="s">
        <v>12</v>
      </c>
      <c r="B1" s="72"/>
      <c r="D1" s="78"/>
      <c r="E1" s="72"/>
      <c r="F1" s="72"/>
      <c r="G1" s="72"/>
      <c r="H1" s="72"/>
      <c r="I1" s="72"/>
      <c r="J1" s="79"/>
      <c r="K1" s="79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142</v>
      </c>
      <c r="C4" s="12">
        <v>29</v>
      </c>
      <c r="D4" s="9">
        <v>246</v>
      </c>
      <c r="E4" s="9">
        <v>212</v>
      </c>
      <c r="F4" s="9">
        <v>179</v>
      </c>
      <c r="G4" s="9">
        <v>259</v>
      </c>
      <c r="H4" s="9">
        <v>215</v>
      </c>
      <c r="I4" s="9">
        <v>219</v>
      </c>
      <c r="J4" s="10">
        <f aca="true" t="shared" si="0" ref="J4:J30">SUM(D4:I4)</f>
        <v>1330</v>
      </c>
      <c r="K4" s="11">
        <f aca="true" t="shared" si="1" ref="K4:K11">AVERAGE(D4:I4)</f>
        <v>221.66666666666666</v>
      </c>
      <c r="L4" s="9">
        <f aca="true" t="shared" si="2" ref="L4:L28">MAX(D4:I4)</f>
        <v>259</v>
      </c>
      <c r="M4" s="46"/>
    </row>
    <row r="5" spans="1:12" ht="15">
      <c r="A5" s="6">
        <v>2</v>
      </c>
      <c r="B5" s="7" t="s">
        <v>144</v>
      </c>
      <c r="C5" s="12">
        <v>32</v>
      </c>
      <c r="D5" s="9">
        <v>185</v>
      </c>
      <c r="E5" s="9">
        <v>210</v>
      </c>
      <c r="F5" s="9">
        <v>179</v>
      </c>
      <c r="G5" s="9">
        <v>194</v>
      </c>
      <c r="H5" s="9">
        <v>247</v>
      </c>
      <c r="I5" s="9">
        <v>179</v>
      </c>
      <c r="J5" s="10">
        <f t="shared" si="0"/>
        <v>1194</v>
      </c>
      <c r="K5" s="11">
        <f t="shared" si="1"/>
        <v>199</v>
      </c>
      <c r="L5" s="9">
        <f t="shared" si="2"/>
        <v>247</v>
      </c>
    </row>
    <row r="6" spans="1:12" ht="15">
      <c r="A6" s="6">
        <v>3</v>
      </c>
      <c r="B6" s="7" t="s">
        <v>172</v>
      </c>
      <c r="C6" s="12">
        <v>19</v>
      </c>
      <c r="D6" s="9">
        <v>158</v>
      </c>
      <c r="E6" s="9">
        <v>231</v>
      </c>
      <c r="F6" s="9">
        <v>166</v>
      </c>
      <c r="G6" s="9">
        <v>183</v>
      </c>
      <c r="H6" s="9">
        <v>225</v>
      </c>
      <c r="I6" s="9">
        <v>213</v>
      </c>
      <c r="J6" s="10">
        <f t="shared" si="0"/>
        <v>1176</v>
      </c>
      <c r="K6" s="11">
        <f t="shared" si="1"/>
        <v>196</v>
      </c>
      <c r="L6" s="9">
        <f t="shared" si="2"/>
        <v>231</v>
      </c>
    </row>
    <row r="7" spans="1:12" ht="15">
      <c r="A7" s="6">
        <v>4</v>
      </c>
      <c r="B7" s="7" t="s">
        <v>134</v>
      </c>
      <c r="C7" s="12">
        <v>20</v>
      </c>
      <c r="D7" s="9">
        <v>225</v>
      </c>
      <c r="E7" s="9">
        <v>211</v>
      </c>
      <c r="F7" s="9">
        <v>159</v>
      </c>
      <c r="G7" s="9">
        <v>190</v>
      </c>
      <c r="H7" s="9">
        <v>191</v>
      </c>
      <c r="I7" s="9">
        <v>200</v>
      </c>
      <c r="J7" s="10">
        <f t="shared" si="0"/>
        <v>1176</v>
      </c>
      <c r="K7" s="11">
        <f t="shared" si="1"/>
        <v>196</v>
      </c>
      <c r="L7" s="9">
        <f t="shared" si="2"/>
        <v>225</v>
      </c>
    </row>
    <row r="8" spans="1:12" ht="15">
      <c r="A8" s="6">
        <v>5</v>
      </c>
      <c r="B8" s="7" t="s">
        <v>126</v>
      </c>
      <c r="C8" s="12">
        <v>1</v>
      </c>
      <c r="D8" s="9">
        <v>182</v>
      </c>
      <c r="E8" s="9">
        <v>214</v>
      </c>
      <c r="F8" s="9">
        <v>166</v>
      </c>
      <c r="G8" s="9">
        <v>221</v>
      </c>
      <c r="H8" s="9">
        <v>191</v>
      </c>
      <c r="I8" s="9">
        <v>199</v>
      </c>
      <c r="J8" s="10">
        <f t="shared" si="0"/>
        <v>1173</v>
      </c>
      <c r="K8" s="11">
        <f t="shared" si="1"/>
        <v>195.5</v>
      </c>
      <c r="L8" s="9">
        <f t="shared" si="2"/>
        <v>221</v>
      </c>
    </row>
    <row r="9" spans="1:12" ht="15">
      <c r="A9" s="6">
        <v>6</v>
      </c>
      <c r="B9" s="7" t="s">
        <v>135</v>
      </c>
      <c r="C9" s="12">
        <v>21</v>
      </c>
      <c r="D9" s="9">
        <v>162</v>
      </c>
      <c r="E9" s="9">
        <v>205</v>
      </c>
      <c r="F9" s="9">
        <v>207</v>
      </c>
      <c r="G9" s="9">
        <v>193</v>
      </c>
      <c r="H9" s="9">
        <v>216</v>
      </c>
      <c r="I9" s="9">
        <v>177</v>
      </c>
      <c r="J9" s="10">
        <f t="shared" si="0"/>
        <v>1160</v>
      </c>
      <c r="K9" s="11">
        <f t="shared" si="1"/>
        <v>193.33333333333334</v>
      </c>
      <c r="L9" s="9">
        <f t="shared" si="2"/>
        <v>216</v>
      </c>
    </row>
    <row r="10" spans="1:12" ht="15">
      <c r="A10" s="6">
        <v>7</v>
      </c>
      <c r="B10" s="7" t="s">
        <v>150</v>
      </c>
      <c r="C10" s="12">
        <v>44</v>
      </c>
      <c r="D10" s="9">
        <v>221</v>
      </c>
      <c r="E10" s="9">
        <v>200</v>
      </c>
      <c r="F10" s="9">
        <v>161</v>
      </c>
      <c r="G10" s="9">
        <v>181</v>
      </c>
      <c r="H10" s="9">
        <v>173</v>
      </c>
      <c r="I10" s="9">
        <v>213</v>
      </c>
      <c r="J10" s="10">
        <f t="shared" si="0"/>
        <v>1149</v>
      </c>
      <c r="K10" s="11">
        <f t="shared" si="1"/>
        <v>191.5</v>
      </c>
      <c r="L10" s="9">
        <f t="shared" si="2"/>
        <v>221</v>
      </c>
    </row>
    <row r="11" spans="1:12" ht="15">
      <c r="A11" s="6">
        <v>8</v>
      </c>
      <c r="B11" s="7" t="s">
        <v>146</v>
      </c>
      <c r="C11" s="12">
        <v>35</v>
      </c>
      <c r="D11" s="9">
        <v>171</v>
      </c>
      <c r="E11" s="9">
        <v>183</v>
      </c>
      <c r="F11" s="9">
        <v>209</v>
      </c>
      <c r="G11" s="9">
        <v>194</v>
      </c>
      <c r="H11" s="9">
        <v>178</v>
      </c>
      <c r="I11" s="9">
        <v>192</v>
      </c>
      <c r="J11" s="10">
        <f t="shared" si="0"/>
        <v>1127</v>
      </c>
      <c r="K11" s="11">
        <f t="shared" si="1"/>
        <v>187.83333333333334</v>
      </c>
      <c r="L11" s="9">
        <f t="shared" si="2"/>
        <v>209</v>
      </c>
    </row>
    <row r="12" spans="1:13" ht="15">
      <c r="A12" s="6">
        <v>9</v>
      </c>
      <c r="B12" s="7" t="s">
        <v>143</v>
      </c>
      <c r="C12" s="12">
        <v>30</v>
      </c>
      <c r="D12" s="9">
        <v>188</v>
      </c>
      <c r="E12" s="9">
        <v>178</v>
      </c>
      <c r="F12" s="9">
        <v>174</v>
      </c>
      <c r="G12" s="9">
        <v>185</v>
      </c>
      <c r="H12" s="9">
        <v>180</v>
      </c>
      <c r="I12" s="9">
        <v>215</v>
      </c>
      <c r="J12" s="10">
        <f t="shared" si="0"/>
        <v>1120</v>
      </c>
      <c r="K12" s="11">
        <f aca="true" t="shared" si="3" ref="K12:K28">AVERAGE(D12:I12)</f>
        <v>186.66666666666666</v>
      </c>
      <c r="L12" s="9">
        <f t="shared" si="2"/>
        <v>215</v>
      </c>
      <c r="M12" s="46"/>
    </row>
    <row r="13" spans="1:12" ht="15">
      <c r="A13" s="6">
        <v>10</v>
      </c>
      <c r="B13" s="7" t="s">
        <v>131</v>
      </c>
      <c r="C13" s="12">
        <v>11</v>
      </c>
      <c r="D13" s="9">
        <v>187</v>
      </c>
      <c r="E13" s="9">
        <v>202</v>
      </c>
      <c r="F13" s="9">
        <v>177</v>
      </c>
      <c r="G13" s="9">
        <v>141</v>
      </c>
      <c r="H13" s="9">
        <v>186</v>
      </c>
      <c r="I13" s="9">
        <v>212</v>
      </c>
      <c r="J13" s="10">
        <f t="shared" si="0"/>
        <v>1105</v>
      </c>
      <c r="K13" s="11">
        <f t="shared" si="3"/>
        <v>184.16666666666666</v>
      </c>
      <c r="L13" s="9">
        <f t="shared" si="2"/>
        <v>212</v>
      </c>
    </row>
    <row r="14" spans="1:12" ht="15">
      <c r="A14" s="6">
        <v>11</v>
      </c>
      <c r="B14" s="7" t="s">
        <v>136</v>
      </c>
      <c r="C14" s="12">
        <v>24</v>
      </c>
      <c r="D14" s="9">
        <v>158</v>
      </c>
      <c r="E14" s="9">
        <v>187</v>
      </c>
      <c r="F14" s="9">
        <v>188</v>
      </c>
      <c r="G14" s="9">
        <v>234</v>
      </c>
      <c r="H14" s="9">
        <v>174</v>
      </c>
      <c r="I14" s="9">
        <v>151</v>
      </c>
      <c r="J14" s="10">
        <f t="shared" si="0"/>
        <v>1092</v>
      </c>
      <c r="K14" s="11">
        <f t="shared" si="3"/>
        <v>182</v>
      </c>
      <c r="L14" s="9">
        <f t="shared" si="2"/>
        <v>234</v>
      </c>
    </row>
    <row r="15" spans="1:12" ht="15">
      <c r="A15" s="6">
        <v>12</v>
      </c>
      <c r="B15" s="7" t="s">
        <v>149</v>
      </c>
      <c r="C15" s="12">
        <v>43</v>
      </c>
      <c r="D15" s="9">
        <v>164</v>
      </c>
      <c r="E15" s="9">
        <v>177</v>
      </c>
      <c r="F15" s="9">
        <v>167</v>
      </c>
      <c r="G15" s="9">
        <v>210</v>
      </c>
      <c r="H15" s="9">
        <v>181</v>
      </c>
      <c r="I15" s="9">
        <v>180</v>
      </c>
      <c r="J15" s="10">
        <f t="shared" si="0"/>
        <v>1079</v>
      </c>
      <c r="K15" s="11">
        <f t="shared" si="3"/>
        <v>179.83333333333334</v>
      </c>
      <c r="L15" s="9">
        <f t="shared" si="2"/>
        <v>210</v>
      </c>
    </row>
    <row r="16" spans="1:12" ht="15">
      <c r="A16" s="6">
        <v>13</v>
      </c>
      <c r="B16" s="7" t="s">
        <v>139</v>
      </c>
      <c r="C16" s="12">
        <v>27</v>
      </c>
      <c r="D16" s="9">
        <v>196</v>
      </c>
      <c r="E16" s="9">
        <v>242</v>
      </c>
      <c r="F16" s="9">
        <v>175</v>
      </c>
      <c r="G16" s="9">
        <v>148</v>
      </c>
      <c r="H16" s="9">
        <v>159</v>
      </c>
      <c r="I16" s="9">
        <v>152</v>
      </c>
      <c r="J16" s="10">
        <f t="shared" si="0"/>
        <v>1072</v>
      </c>
      <c r="K16" s="11">
        <f t="shared" si="3"/>
        <v>178.66666666666666</v>
      </c>
      <c r="L16" s="9">
        <f t="shared" si="2"/>
        <v>242</v>
      </c>
    </row>
    <row r="17" spans="1:12" ht="15">
      <c r="A17" s="6">
        <v>14</v>
      </c>
      <c r="B17" s="7" t="s">
        <v>133</v>
      </c>
      <c r="C17" s="12">
        <v>18</v>
      </c>
      <c r="D17" s="9">
        <v>226</v>
      </c>
      <c r="E17" s="9">
        <v>157</v>
      </c>
      <c r="F17" s="9">
        <v>182</v>
      </c>
      <c r="G17" s="9">
        <v>145</v>
      </c>
      <c r="H17" s="9">
        <v>195</v>
      </c>
      <c r="I17" s="9">
        <v>134</v>
      </c>
      <c r="J17" s="10">
        <f t="shared" si="0"/>
        <v>1039</v>
      </c>
      <c r="K17" s="11">
        <f t="shared" si="3"/>
        <v>173.16666666666666</v>
      </c>
      <c r="L17" s="9">
        <f t="shared" si="2"/>
        <v>226</v>
      </c>
    </row>
    <row r="18" spans="1:12" ht="15">
      <c r="A18" s="6">
        <v>15</v>
      </c>
      <c r="B18" s="7" t="s">
        <v>147</v>
      </c>
      <c r="C18" s="12">
        <v>39</v>
      </c>
      <c r="D18" s="9">
        <v>146</v>
      </c>
      <c r="E18" s="9">
        <v>184</v>
      </c>
      <c r="F18" s="9">
        <v>155</v>
      </c>
      <c r="G18" s="9">
        <v>185</v>
      </c>
      <c r="H18" s="9">
        <v>156</v>
      </c>
      <c r="I18" s="9">
        <v>209</v>
      </c>
      <c r="J18" s="10">
        <f t="shared" si="0"/>
        <v>1035</v>
      </c>
      <c r="K18" s="11">
        <f t="shared" si="3"/>
        <v>172.5</v>
      </c>
      <c r="L18" s="9">
        <f t="shared" si="2"/>
        <v>209</v>
      </c>
    </row>
    <row r="19" spans="1:12" ht="15">
      <c r="A19" s="6">
        <v>16</v>
      </c>
      <c r="B19" s="7" t="s">
        <v>129</v>
      </c>
      <c r="C19" s="12">
        <v>8</v>
      </c>
      <c r="D19" s="9">
        <v>179</v>
      </c>
      <c r="E19" s="9">
        <v>181</v>
      </c>
      <c r="F19" s="9">
        <v>135</v>
      </c>
      <c r="G19" s="9">
        <v>191</v>
      </c>
      <c r="H19" s="9">
        <v>186</v>
      </c>
      <c r="I19" s="9">
        <v>152</v>
      </c>
      <c r="J19" s="10">
        <f t="shared" si="0"/>
        <v>1024</v>
      </c>
      <c r="K19" s="11">
        <f t="shared" si="3"/>
        <v>170.66666666666666</v>
      </c>
      <c r="L19" s="9">
        <f t="shared" si="2"/>
        <v>191</v>
      </c>
    </row>
    <row r="20" spans="1:12" ht="15">
      <c r="A20" s="6">
        <v>17</v>
      </c>
      <c r="B20" s="7" t="s">
        <v>140</v>
      </c>
      <c r="C20" s="12">
        <v>27</v>
      </c>
      <c r="D20" s="9">
        <v>183</v>
      </c>
      <c r="E20" s="9">
        <v>167</v>
      </c>
      <c r="F20" s="9">
        <v>132</v>
      </c>
      <c r="G20" s="9">
        <v>172</v>
      </c>
      <c r="H20" s="9">
        <v>179</v>
      </c>
      <c r="I20" s="9">
        <v>191</v>
      </c>
      <c r="J20" s="10">
        <f t="shared" si="0"/>
        <v>1024</v>
      </c>
      <c r="K20" s="11">
        <f t="shared" si="3"/>
        <v>170.66666666666666</v>
      </c>
      <c r="L20" s="9">
        <f t="shared" si="2"/>
        <v>191</v>
      </c>
    </row>
    <row r="21" spans="1:12" ht="15">
      <c r="A21" s="6">
        <v>18</v>
      </c>
      <c r="B21" s="7" t="s">
        <v>151</v>
      </c>
      <c r="C21" s="12">
        <v>45</v>
      </c>
      <c r="D21" s="9">
        <v>201</v>
      </c>
      <c r="E21" s="9">
        <v>159</v>
      </c>
      <c r="F21" s="9">
        <v>205</v>
      </c>
      <c r="G21" s="9">
        <v>167</v>
      </c>
      <c r="H21" s="9">
        <v>141</v>
      </c>
      <c r="I21" s="9">
        <v>144</v>
      </c>
      <c r="J21" s="10">
        <f t="shared" si="0"/>
        <v>1017</v>
      </c>
      <c r="K21" s="11">
        <f t="shared" si="3"/>
        <v>169.5</v>
      </c>
      <c r="L21" s="9">
        <f t="shared" si="2"/>
        <v>205</v>
      </c>
    </row>
    <row r="22" spans="1:12" ht="15">
      <c r="A22" s="6">
        <v>19</v>
      </c>
      <c r="B22" s="7" t="s">
        <v>137</v>
      </c>
      <c r="C22" s="12">
        <v>25</v>
      </c>
      <c r="D22" s="9">
        <v>151</v>
      </c>
      <c r="E22" s="9">
        <v>178</v>
      </c>
      <c r="F22" s="9">
        <v>176</v>
      </c>
      <c r="G22" s="9">
        <v>164</v>
      </c>
      <c r="H22" s="9">
        <v>141</v>
      </c>
      <c r="I22" s="9">
        <v>203</v>
      </c>
      <c r="J22" s="10">
        <f t="shared" si="0"/>
        <v>1013</v>
      </c>
      <c r="K22" s="11">
        <f t="shared" si="3"/>
        <v>168.83333333333334</v>
      </c>
      <c r="L22" s="9">
        <f t="shared" si="2"/>
        <v>203</v>
      </c>
    </row>
    <row r="23" spans="1:12" ht="15">
      <c r="A23" s="6">
        <v>20</v>
      </c>
      <c r="B23" s="7" t="s">
        <v>141</v>
      </c>
      <c r="C23" s="12">
        <v>25</v>
      </c>
      <c r="D23" s="9">
        <v>156</v>
      </c>
      <c r="E23" s="9">
        <v>147</v>
      </c>
      <c r="F23" s="9">
        <v>170</v>
      </c>
      <c r="G23" s="9">
        <v>135</v>
      </c>
      <c r="H23" s="9">
        <v>214</v>
      </c>
      <c r="I23" s="9">
        <v>166</v>
      </c>
      <c r="J23" s="10">
        <f t="shared" si="0"/>
        <v>988</v>
      </c>
      <c r="K23" s="11">
        <f t="shared" si="3"/>
        <v>164.66666666666666</v>
      </c>
      <c r="L23" s="9">
        <f t="shared" si="2"/>
        <v>214</v>
      </c>
    </row>
    <row r="24" spans="1:12" ht="15">
      <c r="A24" s="6">
        <v>21</v>
      </c>
      <c r="B24" s="7" t="s">
        <v>132</v>
      </c>
      <c r="C24" s="12">
        <v>13</v>
      </c>
      <c r="D24" s="9">
        <v>136</v>
      </c>
      <c r="E24" s="9">
        <v>169</v>
      </c>
      <c r="F24" s="9">
        <v>157</v>
      </c>
      <c r="G24" s="9">
        <v>180</v>
      </c>
      <c r="H24" s="9">
        <v>145</v>
      </c>
      <c r="I24" s="9">
        <v>190</v>
      </c>
      <c r="J24" s="10">
        <f t="shared" si="0"/>
        <v>977</v>
      </c>
      <c r="K24" s="11">
        <f t="shared" si="3"/>
        <v>162.83333333333334</v>
      </c>
      <c r="L24" s="9">
        <f t="shared" si="2"/>
        <v>190</v>
      </c>
    </row>
    <row r="25" spans="1:12" ht="15">
      <c r="A25" s="6">
        <v>22</v>
      </c>
      <c r="B25" s="7" t="s">
        <v>128</v>
      </c>
      <c r="C25" s="12">
        <v>5</v>
      </c>
      <c r="D25" s="9">
        <v>169</v>
      </c>
      <c r="E25" s="9">
        <v>131</v>
      </c>
      <c r="F25" s="9">
        <v>143</v>
      </c>
      <c r="G25" s="9">
        <v>180</v>
      </c>
      <c r="H25" s="9">
        <v>174</v>
      </c>
      <c r="I25" s="9">
        <v>175</v>
      </c>
      <c r="J25" s="10">
        <f t="shared" si="0"/>
        <v>972</v>
      </c>
      <c r="K25" s="11">
        <f t="shared" si="3"/>
        <v>162</v>
      </c>
      <c r="L25" s="9">
        <f t="shared" si="2"/>
        <v>180</v>
      </c>
    </row>
    <row r="26" spans="1:12" ht="15">
      <c r="A26" s="6">
        <v>23</v>
      </c>
      <c r="B26" s="7" t="s">
        <v>145</v>
      </c>
      <c r="C26" s="12">
        <v>34</v>
      </c>
      <c r="D26" s="9">
        <v>183</v>
      </c>
      <c r="E26" s="9">
        <v>141</v>
      </c>
      <c r="F26" s="9">
        <v>182</v>
      </c>
      <c r="G26" s="9">
        <v>178</v>
      </c>
      <c r="H26" s="9">
        <v>132</v>
      </c>
      <c r="I26" s="9">
        <v>155</v>
      </c>
      <c r="J26" s="10">
        <f t="shared" si="0"/>
        <v>971</v>
      </c>
      <c r="K26" s="11">
        <f t="shared" si="3"/>
        <v>161.83333333333334</v>
      </c>
      <c r="L26" s="9">
        <f t="shared" si="2"/>
        <v>183</v>
      </c>
    </row>
    <row r="27" spans="1:12" ht="15">
      <c r="A27" s="6">
        <v>24</v>
      </c>
      <c r="B27" s="7" t="s">
        <v>148</v>
      </c>
      <c r="C27" s="12">
        <v>41</v>
      </c>
      <c r="D27" s="9">
        <v>135</v>
      </c>
      <c r="E27" s="9">
        <v>135</v>
      </c>
      <c r="F27" s="9">
        <v>193</v>
      </c>
      <c r="G27" s="9">
        <v>153</v>
      </c>
      <c r="H27" s="9">
        <v>188</v>
      </c>
      <c r="I27" s="9">
        <v>158</v>
      </c>
      <c r="J27" s="10">
        <f t="shared" si="0"/>
        <v>962</v>
      </c>
      <c r="K27" s="11">
        <f t="shared" si="3"/>
        <v>160.33333333333334</v>
      </c>
      <c r="L27" s="9">
        <f t="shared" si="2"/>
        <v>193</v>
      </c>
    </row>
    <row r="28" spans="1:12" ht="15">
      <c r="A28" s="6">
        <v>25</v>
      </c>
      <c r="B28" s="7" t="s">
        <v>127</v>
      </c>
      <c r="C28" s="12">
        <v>4</v>
      </c>
      <c r="D28" s="9">
        <v>175</v>
      </c>
      <c r="E28" s="9">
        <v>145</v>
      </c>
      <c r="F28" s="9">
        <v>167</v>
      </c>
      <c r="G28" s="9">
        <v>178</v>
      </c>
      <c r="H28" s="9">
        <v>128</v>
      </c>
      <c r="I28" s="9">
        <v>136</v>
      </c>
      <c r="J28" s="10">
        <f t="shared" si="0"/>
        <v>929</v>
      </c>
      <c r="K28" s="11">
        <f t="shared" si="3"/>
        <v>154.83333333333334</v>
      </c>
      <c r="L28" s="9">
        <f t="shared" si="2"/>
        <v>178</v>
      </c>
    </row>
    <row r="29" spans="1:12" ht="15">
      <c r="A29" s="6">
        <v>26</v>
      </c>
      <c r="B29" s="7" t="s">
        <v>138</v>
      </c>
      <c r="C29" s="12">
        <v>26</v>
      </c>
      <c r="D29" s="9">
        <v>130</v>
      </c>
      <c r="E29" s="9">
        <v>136</v>
      </c>
      <c r="F29" s="9">
        <v>178</v>
      </c>
      <c r="G29" s="9">
        <v>138</v>
      </c>
      <c r="H29" s="9">
        <v>148</v>
      </c>
      <c r="I29" s="9">
        <v>156</v>
      </c>
      <c r="J29" s="10">
        <f t="shared" si="0"/>
        <v>886</v>
      </c>
      <c r="K29" s="11">
        <f>AVERAGE(D29:I29)</f>
        <v>147.66666666666666</v>
      </c>
      <c r="L29" s="9">
        <f>MAX(D29:I29)</f>
        <v>178</v>
      </c>
    </row>
    <row r="30" spans="1:12" ht="15">
      <c r="A30" s="6">
        <v>27</v>
      </c>
      <c r="B30" s="7" t="s">
        <v>130</v>
      </c>
      <c r="C30" s="12">
        <v>9</v>
      </c>
      <c r="D30" s="9">
        <v>132</v>
      </c>
      <c r="E30" s="9">
        <v>188</v>
      </c>
      <c r="F30" s="9">
        <v>124</v>
      </c>
      <c r="G30" s="9">
        <v>137</v>
      </c>
      <c r="H30" s="9">
        <v>137</v>
      </c>
      <c r="I30" s="9">
        <v>132</v>
      </c>
      <c r="J30" s="10">
        <f t="shared" si="0"/>
        <v>850</v>
      </c>
      <c r="K30" s="11">
        <f>AVERAGE(D30:I30)</f>
        <v>141.66666666666666</v>
      </c>
      <c r="L30" s="9">
        <f>MAX(D30:I30)</f>
        <v>188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A1">
      <pane xSplit="5" ySplit="1" topLeftCell="F2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53" sqref="K53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80" t="s">
        <v>13</v>
      </c>
      <c r="B1" s="81"/>
      <c r="C1" s="14"/>
      <c r="D1" s="14"/>
      <c r="F1" s="82"/>
      <c r="G1" s="82"/>
      <c r="H1" s="82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3"/>
      <c r="AA1" s="72"/>
      <c r="AB1" s="72"/>
      <c r="AC1" s="72"/>
      <c r="AD1" s="72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56</v>
      </c>
      <c r="AD3" s="17" t="s">
        <v>10</v>
      </c>
    </row>
    <row r="4" spans="1:32" ht="12.75">
      <c r="A4" s="19">
        <v>1</v>
      </c>
      <c r="B4" s="20" t="s">
        <v>167</v>
      </c>
      <c r="C4" s="20">
        <v>159</v>
      </c>
      <c r="D4" s="21">
        <v>36</v>
      </c>
      <c r="E4" s="28">
        <v>14</v>
      </c>
      <c r="F4" s="22">
        <v>171</v>
      </c>
      <c r="G4" s="23">
        <f aca="true" t="shared" si="0" ref="G4:G35">D4</f>
        <v>36</v>
      </c>
      <c r="H4" s="24">
        <f aca="true" t="shared" si="1" ref="H4:H35">SUM(F4:G4)</f>
        <v>207</v>
      </c>
      <c r="I4" s="22">
        <v>140</v>
      </c>
      <c r="J4" s="23">
        <f aca="true" t="shared" si="2" ref="J4:J35">D4</f>
        <v>36</v>
      </c>
      <c r="K4" s="24">
        <f aca="true" t="shared" si="3" ref="K4:K35">SUM(I4:J4)</f>
        <v>176</v>
      </c>
      <c r="L4" s="27">
        <f aca="true" t="shared" si="4" ref="L4:L35">H4+K4</f>
        <v>383</v>
      </c>
      <c r="M4" s="22">
        <v>222</v>
      </c>
      <c r="N4" s="23">
        <f aca="true" t="shared" si="5" ref="N4:N35">D4</f>
        <v>36</v>
      </c>
      <c r="O4" s="24">
        <f aca="true" t="shared" si="6" ref="O4:O35">SUM(M4:N4)</f>
        <v>258</v>
      </c>
      <c r="P4" s="27">
        <f aca="true" t="shared" si="7" ref="P4:P35">L4+O4</f>
        <v>641</v>
      </c>
      <c r="Q4" s="22">
        <v>192</v>
      </c>
      <c r="R4" s="23">
        <f aca="true" t="shared" si="8" ref="R4:R35">D4</f>
        <v>36</v>
      </c>
      <c r="S4" s="24">
        <f aca="true" t="shared" si="9" ref="S4:S35">SUM(Q4:R4)</f>
        <v>228</v>
      </c>
      <c r="T4" s="27">
        <f aca="true" t="shared" si="10" ref="T4:T35">P4+S4</f>
        <v>869</v>
      </c>
      <c r="U4" s="22">
        <v>162</v>
      </c>
      <c r="V4" s="23">
        <f aca="true" t="shared" si="11" ref="V4:V35">D4</f>
        <v>36</v>
      </c>
      <c r="W4" s="24">
        <f aca="true" t="shared" si="12" ref="W4:W35">SUM(U4:V4)</f>
        <v>198</v>
      </c>
      <c r="X4" s="27">
        <f aca="true" t="shared" si="13" ref="X4:X35">T4+W4</f>
        <v>1067</v>
      </c>
      <c r="Y4" s="22">
        <v>189</v>
      </c>
      <c r="Z4" s="23">
        <f aca="true" t="shared" si="14" ref="Z4:Z35">D4</f>
        <v>36</v>
      </c>
      <c r="AA4" s="24">
        <f aca="true" t="shared" si="15" ref="AA4:AA35">SUM(Y4:Z4)</f>
        <v>225</v>
      </c>
      <c r="AB4" s="25">
        <f aca="true" t="shared" si="16" ref="AB4:AB35">H4+K4+O4+S4+W4+AA4</f>
        <v>1292</v>
      </c>
      <c r="AC4" s="55">
        <f>F4+I4+M4+Q4+U4+Y4</f>
        <v>1076</v>
      </c>
      <c r="AD4" s="26">
        <f>AVERAGE(F4,I4,M4,Q4,U4,Y4)</f>
        <v>179.33333333333334</v>
      </c>
      <c r="AF4" s="49"/>
    </row>
    <row r="5" spans="1:30" ht="12.75">
      <c r="A5" s="19">
        <v>2</v>
      </c>
      <c r="B5" s="20" t="s">
        <v>206</v>
      </c>
      <c r="C5" s="20">
        <v>145</v>
      </c>
      <c r="D5" s="21">
        <v>49</v>
      </c>
      <c r="E5" s="28">
        <v>3</v>
      </c>
      <c r="F5" s="22">
        <v>114</v>
      </c>
      <c r="G5" s="23">
        <f t="shared" si="0"/>
        <v>49</v>
      </c>
      <c r="H5" s="24">
        <f t="shared" si="1"/>
        <v>163</v>
      </c>
      <c r="I5" s="22">
        <v>131</v>
      </c>
      <c r="J5" s="23">
        <f t="shared" si="2"/>
        <v>49</v>
      </c>
      <c r="K5" s="24">
        <f t="shared" si="3"/>
        <v>180</v>
      </c>
      <c r="L5" s="27">
        <f t="shared" si="4"/>
        <v>343</v>
      </c>
      <c r="M5" s="22">
        <v>233</v>
      </c>
      <c r="N5" s="23">
        <f t="shared" si="5"/>
        <v>49</v>
      </c>
      <c r="O5" s="24">
        <f t="shared" si="6"/>
        <v>282</v>
      </c>
      <c r="P5" s="27">
        <f t="shared" si="7"/>
        <v>625</v>
      </c>
      <c r="Q5" s="22">
        <v>172</v>
      </c>
      <c r="R5" s="23">
        <f t="shared" si="8"/>
        <v>49</v>
      </c>
      <c r="S5" s="24">
        <f t="shared" si="9"/>
        <v>221</v>
      </c>
      <c r="T5" s="27">
        <f t="shared" si="10"/>
        <v>846</v>
      </c>
      <c r="U5" s="22">
        <v>185</v>
      </c>
      <c r="V5" s="23">
        <f t="shared" si="11"/>
        <v>49</v>
      </c>
      <c r="W5" s="24">
        <f t="shared" si="12"/>
        <v>234</v>
      </c>
      <c r="X5" s="27">
        <f t="shared" si="13"/>
        <v>1080</v>
      </c>
      <c r="Y5" s="22">
        <v>146</v>
      </c>
      <c r="Z5" s="23">
        <f t="shared" si="14"/>
        <v>49</v>
      </c>
      <c r="AA5" s="24">
        <f t="shared" si="15"/>
        <v>195</v>
      </c>
      <c r="AB5" s="25">
        <f t="shared" si="16"/>
        <v>1275</v>
      </c>
      <c r="AC5" s="55">
        <f aca="true" t="shared" si="17" ref="AC5:AC25">F5+I5+M5+Q5+U5+Y5</f>
        <v>981</v>
      </c>
      <c r="AD5" s="26">
        <f aca="true" t="shared" si="18" ref="AD5:AD11">AVERAGE(F5,I5,M5,Q5,U5,Y5)</f>
        <v>163.5</v>
      </c>
    </row>
    <row r="6" spans="1:30" ht="12.75">
      <c r="A6" s="19">
        <v>3</v>
      </c>
      <c r="B6" s="20" t="s">
        <v>173</v>
      </c>
      <c r="C6" s="20">
        <v>157</v>
      </c>
      <c r="D6" s="21">
        <v>38</v>
      </c>
      <c r="E6" s="28">
        <v>22</v>
      </c>
      <c r="F6" s="22">
        <v>189</v>
      </c>
      <c r="G6" s="23">
        <f t="shared" si="0"/>
        <v>38</v>
      </c>
      <c r="H6" s="24">
        <f t="shared" si="1"/>
        <v>227</v>
      </c>
      <c r="I6" s="22">
        <v>151</v>
      </c>
      <c r="J6" s="23">
        <f t="shared" si="2"/>
        <v>38</v>
      </c>
      <c r="K6" s="24">
        <f t="shared" si="3"/>
        <v>189</v>
      </c>
      <c r="L6" s="27">
        <f t="shared" si="4"/>
        <v>416</v>
      </c>
      <c r="M6" s="22">
        <v>173</v>
      </c>
      <c r="N6" s="23">
        <f t="shared" si="5"/>
        <v>38</v>
      </c>
      <c r="O6" s="24">
        <f t="shared" si="6"/>
        <v>211</v>
      </c>
      <c r="P6" s="27">
        <f t="shared" si="7"/>
        <v>627</v>
      </c>
      <c r="Q6" s="22">
        <v>153</v>
      </c>
      <c r="R6" s="23">
        <f t="shared" si="8"/>
        <v>38</v>
      </c>
      <c r="S6" s="24">
        <f t="shared" si="9"/>
        <v>191</v>
      </c>
      <c r="T6" s="27">
        <f t="shared" si="10"/>
        <v>818</v>
      </c>
      <c r="U6" s="22">
        <v>201</v>
      </c>
      <c r="V6" s="23">
        <f t="shared" si="11"/>
        <v>38</v>
      </c>
      <c r="W6" s="24">
        <f t="shared" si="12"/>
        <v>239</v>
      </c>
      <c r="X6" s="27">
        <f t="shared" si="13"/>
        <v>1057</v>
      </c>
      <c r="Y6" s="22">
        <v>154</v>
      </c>
      <c r="Z6" s="23">
        <f t="shared" si="14"/>
        <v>38</v>
      </c>
      <c r="AA6" s="24">
        <f t="shared" si="15"/>
        <v>192</v>
      </c>
      <c r="AB6" s="25">
        <f t="shared" si="16"/>
        <v>1249</v>
      </c>
      <c r="AC6" s="55">
        <f t="shared" si="17"/>
        <v>1021</v>
      </c>
      <c r="AD6" s="26">
        <f t="shared" si="18"/>
        <v>170.16666666666666</v>
      </c>
    </row>
    <row r="7" spans="1:30" ht="12.75">
      <c r="A7" s="19">
        <v>4</v>
      </c>
      <c r="B7" s="20" t="s">
        <v>184</v>
      </c>
      <c r="C7" s="20">
        <v>129</v>
      </c>
      <c r="D7" s="21">
        <v>63</v>
      </c>
      <c r="E7" s="28">
        <v>38</v>
      </c>
      <c r="F7" s="22">
        <v>223</v>
      </c>
      <c r="G7" s="23">
        <f t="shared" si="0"/>
        <v>63</v>
      </c>
      <c r="H7" s="24">
        <f t="shared" si="1"/>
        <v>286</v>
      </c>
      <c r="I7" s="22">
        <v>112</v>
      </c>
      <c r="J7" s="23">
        <f t="shared" si="2"/>
        <v>63</v>
      </c>
      <c r="K7" s="24">
        <f t="shared" si="3"/>
        <v>175</v>
      </c>
      <c r="L7" s="27">
        <f t="shared" si="4"/>
        <v>461</v>
      </c>
      <c r="M7" s="22">
        <v>134</v>
      </c>
      <c r="N7" s="23">
        <f t="shared" si="5"/>
        <v>63</v>
      </c>
      <c r="O7" s="24">
        <f t="shared" si="6"/>
        <v>197</v>
      </c>
      <c r="P7" s="27">
        <f t="shared" si="7"/>
        <v>658</v>
      </c>
      <c r="Q7" s="22">
        <v>136</v>
      </c>
      <c r="R7" s="23">
        <f t="shared" si="8"/>
        <v>63</v>
      </c>
      <c r="S7" s="24">
        <f t="shared" si="9"/>
        <v>199</v>
      </c>
      <c r="T7" s="27">
        <f t="shared" si="10"/>
        <v>857</v>
      </c>
      <c r="U7" s="22">
        <v>124</v>
      </c>
      <c r="V7" s="23">
        <f t="shared" si="11"/>
        <v>63</v>
      </c>
      <c r="W7" s="24">
        <f t="shared" si="12"/>
        <v>187</v>
      </c>
      <c r="X7" s="27">
        <f t="shared" si="13"/>
        <v>1044</v>
      </c>
      <c r="Y7" s="22">
        <v>131</v>
      </c>
      <c r="Z7" s="23">
        <f t="shared" si="14"/>
        <v>63</v>
      </c>
      <c r="AA7" s="24">
        <f t="shared" si="15"/>
        <v>194</v>
      </c>
      <c r="AB7" s="25">
        <f t="shared" si="16"/>
        <v>1238</v>
      </c>
      <c r="AC7" s="55">
        <f t="shared" si="17"/>
        <v>860</v>
      </c>
      <c r="AD7" s="26">
        <f t="shared" si="18"/>
        <v>143.33333333333334</v>
      </c>
    </row>
    <row r="8" spans="1:30" ht="12.75">
      <c r="A8" s="19">
        <v>5</v>
      </c>
      <c r="B8" s="20" t="s">
        <v>179</v>
      </c>
      <c r="C8" s="20">
        <v>136</v>
      </c>
      <c r="D8" s="21">
        <v>57</v>
      </c>
      <c r="E8" s="28">
        <v>34</v>
      </c>
      <c r="F8" s="22">
        <v>163</v>
      </c>
      <c r="G8" s="23">
        <f t="shared" si="0"/>
        <v>57</v>
      </c>
      <c r="H8" s="24">
        <f t="shared" si="1"/>
        <v>220</v>
      </c>
      <c r="I8" s="22">
        <v>162</v>
      </c>
      <c r="J8" s="23">
        <f t="shared" si="2"/>
        <v>57</v>
      </c>
      <c r="K8" s="24">
        <f t="shared" si="3"/>
        <v>219</v>
      </c>
      <c r="L8" s="27">
        <f t="shared" si="4"/>
        <v>439</v>
      </c>
      <c r="M8" s="22">
        <v>115</v>
      </c>
      <c r="N8" s="23">
        <f t="shared" si="5"/>
        <v>57</v>
      </c>
      <c r="O8" s="24">
        <f t="shared" si="6"/>
        <v>172</v>
      </c>
      <c r="P8" s="27">
        <f t="shared" si="7"/>
        <v>611</v>
      </c>
      <c r="Q8" s="22">
        <v>178</v>
      </c>
      <c r="R8" s="23">
        <f t="shared" si="8"/>
        <v>57</v>
      </c>
      <c r="S8" s="24">
        <f t="shared" si="9"/>
        <v>235</v>
      </c>
      <c r="T8" s="27">
        <f t="shared" si="10"/>
        <v>846</v>
      </c>
      <c r="U8" s="22">
        <v>121</v>
      </c>
      <c r="V8" s="23">
        <f t="shared" si="11"/>
        <v>57</v>
      </c>
      <c r="W8" s="24">
        <f t="shared" si="12"/>
        <v>178</v>
      </c>
      <c r="X8" s="27">
        <f t="shared" si="13"/>
        <v>1024</v>
      </c>
      <c r="Y8" s="22">
        <v>137</v>
      </c>
      <c r="Z8" s="23">
        <f t="shared" si="14"/>
        <v>57</v>
      </c>
      <c r="AA8" s="24">
        <f t="shared" si="15"/>
        <v>194</v>
      </c>
      <c r="AB8" s="25">
        <f t="shared" si="16"/>
        <v>1218</v>
      </c>
      <c r="AC8" s="55">
        <f t="shared" si="17"/>
        <v>876</v>
      </c>
      <c r="AD8" s="26">
        <f t="shared" si="18"/>
        <v>146</v>
      </c>
    </row>
    <row r="9" spans="1:30" ht="12.75">
      <c r="A9" s="19">
        <v>6</v>
      </c>
      <c r="B9" s="20" t="s">
        <v>161</v>
      </c>
      <c r="C9" s="20">
        <v>153</v>
      </c>
      <c r="D9" s="21">
        <v>42</v>
      </c>
      <c r="E9" s="28">
        <v>7</v>
      </c>
      <c r="F9" s="22">
        <v>146</v>
      </c>
      <c r="G9" s="23">
        <f t="shared" si="0"/>
        <v>42</v>
      </c>
      <c r="H9" s="24">
        <f t="shared" si="1"/>
        <v>188</v>
      </c>
      <c r="I9" s="22">
        <v>128</v>
      </c>
      <c r="J9" s="23">
        <f t="shared" si="2"/>
        <v>42</v>
      </c>
      <c r="K9" s="24">
        <f t="shared" si="3"/>
        <v>170</v>
      </c>
      <c r="L9" s="27">
        <f t="shared" si="4"/>
        <v>358</v>
      </c>
      <c r="M9" s="22">
        <v>157</v>
      </c>
      <c r="N9" s="23">
        <f t="shared" si="5"/>
        <v>42</v>
      </c>
      <c r="O9" s="24">
        <f t="shared" si="6"/>
        <v>199</v>
      </c>
      <c r="P9" s="27">
        <f t="shared" si="7"/>
        <v>557</v>
      </c>
      <c r="Q9" s="22">
        <v>132</v>
      </c>
      <c r="R9" s="23">
        <f t="shared" si="8"/>
        <v>42</v>
      </c>
      <c r="S9" s="24">
        <f t="shared" si="9"/>
        <v>174</v>
      </c>
      <c r="T9" s="27">
        <f t="shared" si="10"/>
        <v>731</v>
      </c>
      <c r="U9" s="22">
        <v>170</v>
      </c>
      <c r="V9" s="23">
        <f t="shared" si="11"/>
        <v>42</v>
      </c>
      <c r="W9" s="24">
        <f t="shared" si="12"/>
        <v>212</v>
      </c>
      <c r="X9" s="27">
        <f t="shared" si="13"/>
        <v>943</v>
      </c>
      <c r="Y9" s="22">
        <v>212</v>
      </c>
      <c r="Z9" s="23">
        <f t="shared" si="14"/>
        <v>42</v>
      </c>
      <c r="AA9" s="24">
        <f t="shared" si="15"/>
        <v>254</v>
      </c>
      <c r="AB9" s="25">
        <f t="shared" si="16"/>
        <v>1197</v>
      </c>
      <c r="AC9" s="55">
        <f t="shared" si="17"/>
        <v>945</v>
      </c>
      <c r="AD9" s="26">
        <f t="shared" si="18"/>
        <v>157.5</v>
      </c>
    </row>
    <row r="10" spans="1:30" ht="12.75">
      <c r="A10" s="19">
        <v>7</v>
      </c>
      <c r="B10" s="20" t="s">
        <v>165</v>
      </c>
      <c r="C10" s="20">
        <v>150</v>
      </c>
      <c r="D10" s="21">
        <v>45</v>
      </c>
      <c r="E10" s="28">
        <v>12</v>
      </c>
      <c r="F10" s="22">
        <v>143</v>
      </c>
      <c r="G10" s="23">
        <f t="shared" si="0"/>
        <v>45</v>
      </c>
      <c r="H10" s="24">
        <f t="shared" si="1"/>
        <v>188</v>
      </c>
      <c r="I10" s="22">
        <v>173</v>
      </c>
      <c r="J10" s="23">
        <f t="shared" si="2"/>
        <v>45</v>
      </c>
      <c r="K10" s="24">
        <f t="shared" si="3"/>
        <v>218</v>
      </c>
      <c r="L10" s="27">
        <f t="shared" si="4"/>
        <v>406</v>
      </c>
      <c r="M10" s="22">
        <v>112</v>
      </c>
      <c r="N10" s="23">
        <f t="shared" si="5"/>
        <v>45</v>
      </c>
      <c r="O10" s="24">
        <f t="shared" si="6"/>
        <v>157</v>
      </c>
      <c r="P10" s="27">
        <f t="shared" si="7"/>
        <v>563</v>
      </c>
      <c r="Q10" s="22">
        <v>142</v>
      </c>
      <c r="R10" s="23">
        <f t="shared" si="8"/>
        <v>45</v>
      </c>
      <c r="S10" s="24">
        <f t="shared" si="9"/>
        <v>187</v>
      </c>
      <c r="T10" s="27">
        <f t="shared" si="10"/>
        <v>750</v>
      </c>
      <c r="U10" s="22">
        <v>157</v>
      </c>
      <c r="V10" s="23">
        <f t="shared" si="11"/>
        <v>45</v>
      </c>
      <c r="W10" s="24">
        <f t="shared" si="12"/>
        <v>202</v>
      </c>
      <c r="X10" s="27">
        <f t="shared" si="13"/>
        <v>952</v>
      </c>
      <c r="Y10" s="22">
        <v>191</v>
      </c>
      <c r="Z10" s="23">
        <f t="shared" si="14"/>
        <v>45</v>
      </c>
      <c r="AA10" s="24">
        <f t="shared" si="15"/>
        <v>236</v>
      </c>
      <c r="AB10" s="25">
        <f t="shared" si="16"/>
        <v>1188</v>
      </c>
      <c r="AC10" s="55">
        <f t="shared" si="17"/>
        <v>918</v>
      </c>
      <c r="AD10" s="26">
        <f t="shared" si="18"/>
        <v>153</v>
      </c>
    </row>
    <row r="11" spans="1:30" ht="12.75">
      <c r="A11" s="19">
        <v>8</v>
      </c>
      <c r="B11" s="20" t="s">
        <v>157</v>
      </c>
      <c r="C11" s="20">
        <v>194</v>
      </c>
      <c r="D11" s="21">
        <v>5</v>
      </c>
      <c r="E11" s="28">
        <v>4</v>
      </c>
      <c r="F11" s="22">
        <v>179</v>
      </c>
      <c r="G11" s="23">
        <f t="shared" si="0"/>
        <v>5</v>
      </c>
      <c r="H11" s="24">
        <f t="shared" si="1"/>
        <v>184</v>
      </c>
      <c r="I11" s="22">
        <v>223</v>
      </c>
      <c r="J11" s="23">
        <f t="shared" si="2"/>
        <v>5</v>
      </c>
      <c r="K11" s="24">
        <f t="shared" si="3"/>
        <v>228</v>
      </c>
      <c r="L11" s="27">
        <f t="shared" si="4"/>
        <v>412</v>
      </c>
      <c r="M11" s="22">
        <v>175</v>
      </c>
      <c r="N11" s="23">
        <f t="shared" si="5"/>
        <v>5</v>
      </c>
      <c r="O11" s="24">
        <f t="shared" si="6"/>
        <v>180</v>
      </c>
      <c r="P11" s="27">
        <f t="shared" si="7"/>
        <v>592</v>
      </c>
      <c r="Q11" s="22">
        <v>189</v>
      </c>
      <c r="R11" s="23">
        <f t="shared" si="8"/>
        <v>5</v>
      </c>
      <c r="S11" s="24">
        <f t="shared" si="9"/>
        <v>194</v>
      </c>
      <c r="T11" s="27">
        <f t="shared" si="10"/>
        <v>786</v>
      </c>
      <c r="U11" s="22">
        <v>170</v>
      </c>
      <c r="V11" s="23">
        <f t="shared" si="11"/>
        <v>5</v>
      </c>
      <c r="W11" s="24">
        <f t="shared" si="12"/>
        <v>175</v>
      </c>
      <c r="X11" s="27">
        <f t="shared" si="13"/>
        <v>961</v>
      </c>
      <c r="Y11" s="22">
        <v>218</v>
      </c>
      <c r="Z11" s="23">
        <f t="shared" si="14"/>
        <v>5</v>
      </c>
      <c r="AA11" s="24">
        <f t="shared" si="15"/>
        <v>223</v>
      </c>
      <c r="AB11" s="25">
        <f t="shared" si="16"/>
        <v>1184</v>
      </c>
      <c r="AC11" s="55">
        <f t="shared" si="17"/>
        <v>1154</v>
      </c>
      <c r="AD11" s="26">
        <f t="shared" si="18"/>
        <v>192.33333333333334</v>
      </c>
    </row>
    <row r="12" spans="1:30" ht="12.75">
      <c r="A12" s="19">
        <v>9</v>
      </c>
      <c r="B12" s="20" t="s">
        <v>210</v>
      </c>
      <c r="C12" s="20">
        <v>140</v>
      </c>
      <c r="D12" s="21">
        <v>54</v>
      </c>
      <c r="E12" s="28">
        <v>20</v>
      </c>
      <c r="F12" s="22">
        <v>137</v>
      </c>
      <c r="G12" s="23">
        <f t="shared" si="0"/>
        <v>54</v>
      </c>
      <c r="H12" s="24">
        <f t="shared" si="1"/>
        <v>191</v>
      </c>
      <c r="I12" s="22">
        <v>137</v>
      </c>
      <c r="J12" s="23">
        <f t="shared" si="2"/>
        <v>54</v>
      </c>
      <c r="K12" s="24">
        <f t="shared" si="3"/>
        <v>191</v>
      </c>
      <c r="L12" s="27">
        <f t="shared" si="4"/>
        <v>382</v>
      </c>
      <c r="M12" s="22">
        <v>159</v>
      </c>
      <c r="N12" s="23">
        <f t="shared" si="5"/>
        <v>54</v>
      </c>
      <c r="O12" s="24">
        <f t="shared" si="6"/>
        <v>213</v>
      </c>
      <c r="P12" s="27">
        <f t="shared" si="7"/>
        <v>595</v>
      </c>
      <c r="Q12" s="22">
        <v>152</v>
      </c>
      <c r="R12" s="23">
        <f t="shared" si="8"/>
        <v>54</v>
      </c>
      <c r="S12" s="24">
        <f t="shared" si="9"/>
        <v>206</v>
      </c>
      <c r="T12" s="27">
        <f t="shared" si="10"/>
        <v>801</v>
      </c>
      <c r="U12" s="22">
        <v>152</v>
      </c>
      <c r="V12" s="23">
        <f t="shared" si="11"/>
        <v>54</v>
      </c>
      <c r="W12" s="24">
        <f t="shared" si="12"/>
        <v>206</v>
      </c>
      <c r="X12" s="27">
        <f t="shared" si="13"/>
        <v>1007</v>
      </c>
      <c r="Y12" s="22">
        <v>110</v>
      </c>
      <c r="Z12" s="23">
        <f t="shared" si="14"/>
        <v>54</v>
      </c>
      <c r="AA12" s="24">
        <f t="shared" si="15"/>
        <v>164</v>
      </c>
      <c r="AB12" s="25">
        <f t="shared" si="16"/>
        <v>1171</v>
      </c>
      <c r="AC12" s="55">
        <f t="shared" si="17"/>
        <v>847</v>
      </c>
      <c r="AD12" s="26">
        <f aca="true" t="shared" si="19" ref="AD12:AD25">AVERAGE(F12,I12,M12,Q12,U12,Y12)</f>
        <v>141.16666666666666</v>
      </c>
    </row>
    <row r="13" spans="1:30" ht="12.75">
      <c r="A13" s="19">
        <v>10</v>
      </c>
      <c r="B13" s="20" t="s">
        <v>155</v>
      </c>
      <c r="C13" s="20">
        <v>171</v>
      </c>
      <c r="D13" s="21">
        <v>26</v>
      </c>
      <c r="E13" s="28">
        <v>6</v>
      </c>
      <c r="F13" s="22">
        <v>160</v>
      </c>
      <c r="G13" s="23">
        <f t="shared" si="0"/>
        <v>26</v>
      </c>
      <c r="H13" s="24">
        <f t="shared" si="1"/>
        <v>186</v>
      </c>
      <c r="I13" s="22">
        <v>178</v>
      </c>
      <c r="J13" s="23">
        <f t="shared" si="2"/>
        <v>26</v>
      </c>
      <c r="K13" s="24">
        <f t="shared" si="3"/>
        <v>204</v>
      </c>
      <c r="L13" s="27">
        <f t="shared" si="4"/>
        <v>390</v>
      </c>
      <c r="M13" s="22">
        <v>192</v>
      </c>
      <c r="N13" s="23">
        <f t="shared" si="5"/>
        <v>26</v>
      </c>
      <c r="O13" s="24">
        <f t="shared" si="6"/>
        <v>218</v>
      </c>
      <c r="P13" s="27">
        <f t="shared" si="7"/>
        <v>608</v>
      </c>
      <c r="Q13" s="22">
        <v>135</v>
      </c>
      <c r="R13" s="23">
        <f t="shared" si="8"/>
        <v>26</v>
      </c>
      <c r="S13" s="24">
        <f t="shared" si="9"/>
        <v>161</v>
      </c>
      <c r="T13" s="27">
        <f t="shared" si="10"/>
        <v>769</v>
      </c>
      <c r="U13" s="22">
        <v>196</v>
      </c>
      <c r="V13" s="23">
        <f t="shared" si="11"/>
        <v>26</v>
      </c>
      <c r="W13" s="24">
        <f t="shared" si="12"/>
        <v>222</v>
      </c>
      <c r="X13" s="27">
        <f t="shared" si="13"/>
        <v>991</v>
      </c>
      <c r="Y13" s="22">
        <v>147</v>
      </c>
      <c r="Z13" s="23">
        <f t="shared" si="14"/>
        <v>26</v>
      </c>
      <c r="AA13" s="24">
        <f t="shared" si="15"/>
        <v>173</v>
      </c>
      <c r="AB13" s="25">
        <f t="shared" si="16"/>
        <v>1164</v>
      </c>
      <c r="AC13" s="55">
        <f t="shared" si="17"/>
        <v>1008</v>
      </c>
      <c r="AD13" s="26">
        <f t="shared" si="19"/>
        <v>168</v>
      </c>
    </row>
    <row r="14" spans="1:32" ht="12.75">
      <c r="A14" s="19">
        <v>11</v>
      </c>
      <c r="B14" s="20" t="s">
        <v>197</v>
      </c>
      <c r="C14" s="20">
        <v>181</v>
      </c>
      <c r="D14" s="21">
        <v>17</v>
      </c>
      <c r="E14" s="28">
        <v>37</v>
      </c>
      <c r="F14" s="22">
        <v>203</v>
      </c>
      <c r="G14" s="23">
        <f t="shared" si="0"/>
        <v>17</v>
      </c>
      <c r="H14" s="24">
        <f t="shared" si="1"/>
        <v>220</v>
      </c>
      <c r="I14" s="22">
        <v>175</v>
      </c>
      <c r="J14" s="23">
        <f t="shared" si="2"/>
        <v>17</v>
      </c>
      <c r="K14" s="24">
        <f t="shared" si="3"/>
        <v>192</v>
      </c>
      <c r="L14" s="27">
        <f t="shared" si="4"/>
        <v>412</v>
      </c>
      <c r="M14" s="22">
        <v>146</v>
      </c>
      <c r="N14" s="23">
        <f t="shared" si="5"/>
        <v>17</v>
      </c>
      <c r="O14" s="24">
        <f t="shared" si="6"/>
        <v>163</v>
      </c>
      <c r="P14" s="27">
        <f t="shared" si="7"/>
        <v>575</v>
      </c>
      <c r="Q14" s="22">
        <v>188</v>
      </c>
      <c r="R14" s="23">
        <f t="shared" si="8"/>
        <v>17</v>
      </c>
      <c r="S14" s="24">
        <f t="shared" si="9"/>
        <v>205</v>
      </c>
      <c r="T14" s="27">
        <f t="shared" si="10"/>
        <v>780</v>
      </c>
      <c r="U14" s="22">
        <v>158</v>
      </c>
      <c r="V14" s="23">
        <f t="shared" si="11"/>
        <v>17</v>
      </c>
      <c r="W14" s="24">
        <f t="shared" si="12"/>
        <v>175</v>
      </c>
      <c r="X14" s="27">
        <f t="shared" si="13"/>
        <v>955</v>
      </c>
      <c r="Y14" s="22">
        <v>192</v>
      </c>
      <c r="Z14" s="23">
        <f t="shared" si="14"/>
        <v>17</v>
      </c>
      <c r="AA14" s="24">
        <f t="shared" si="15"/>
        <v>209</v>
      </c>
      <c r="AB14" s="25">
        <f t="shared" si="16"/>
        <v>1164</v>
      </c>
      <c r="AC14" s="55">
        <f t="shared" si="17"/>
        <v>1062</v>
      </c>
      <c r="AD14" s="26">
        <f t="shared" si="19"/>
        <v>177</v>
      </c>
      <c r="AF14" s="49"/>
    </row>
    <row r="15" spans="1:30" ht="12.75">
      <c r="A15" s="19">
        <v>12</v>
      </c>
      <c r="B15" s="20" t="s">
        <v>159</v>
      </c>
      <c r="C15" s="20">
        <v>139</v>
      </c>
      <c r="D15" s="21">
        <v>54</v>
      </c>
      <c r="E15" s="28">
        <v>6</v>
      </c>
      <c r="F15" s="22">
        <v>82</v>
      </c>
      <c r="G15" s="23">
        <f t="shared" si="0"/>
        <v>54</v>
      </c>
      <c r="H15" s="24">
        <f t="shared" si="1"/>
        <v>136</v>
      </c>
      <c r="I15" s="22">
        <v>164</v>
      </c>
      <c r="J15" s="23">
        <f t="shared" si="2"/>
        <v>54</v>
      </c>
      <c r="K15" s="24">
        <f t="shared" si="3"/>
        <v>218</v>
      </c>
      <c r="L15" s="27">
        <f t="shared" si="4"/>
        <v>354</v>
      </c>
      <c r="M15" s="22">
        <v>161</v>
      </c>
      <c r="N15" s="23">
        <f t="shared" si="5"/>
        <v>54</v>
      </c>
      <c r="O15" s="24">
        <f t="shared" si="6"/>
        <v>215</v>
      </c>
      <c r="P15" s="27">
        <f t="shared" si="7"/>
        <v>569</v>
      </c>
      <c r="Q15" s="22">
        <v>145</v>
      </c>
      <c r="R15" s="23">
        <f t="shared" si="8"/>
        <v>54</v>
      </c>
      <c r="S15" s="24">
        <f t="shared" si="9"/>
        <v>199</v>
      </c>
      <c r="T15" s="27">
        <f t="shared" si="10"/>
        <v>768</v>
      </c>
      <c r="U15" s="22">
        <v>127</v>
      </c>
      <c r="V15" s="23">
        <f t="shared" si="11"/>
        <v>54</v>
      </c>
      <c r="W15" s="24">
        <f t="shared" si="12"/>
        <v>181</v>
      </c>
      <c r="X15" s="27">
        <f t="shared" si="13"/>
        <v>949</v>
      </c>
      <c r="Y15" s="22">
        <v>159</v>
      </c>
      <c r="Z15" s="23">
        <f t="shared" si="14"/>
        <v>54</v>
      </c>
      <c r="AA15" s="24">
        <f t="shared" si="15"/>
        <v>213</v>
      </c>
      <c r="AB15" s="25">
        <f t="shared" si="16"/>
        <v>1162</v>
      </c>
      <c r="AC15" s="55">
        <f t="shared" si="17"/>
        <v>838</v>
      </c>
      <c r="AD15" s="26">
        <f t="shared" si="19"/>
        <v>139.66666666666666</v>
      </c>
    </row>
    <row r="16" spans="1:30" ht="12.75">
      <c r="A16" s="19">
        <v>13</v>
      </c>
      <c r="B16" s="20" t="s">
        <v>171</v>
      </c>
      <c r="C16" s="20">
        <v>141</v>
      </c>
      <c r="D16" s="21">
        <v>53</v>
      </c>
      <c r="E16" s="28">
        <v>17</v>
      </c>
      <c r="F16" s="22">
        <v>136</v>
      </c>
      <c r="G16" s="23">
        <f t="shared" si="0"/>
        <v>53</v>
      </c>
      <c r="H16" s="24">
        <f t="shared" si="1"/>
        <v>189</v>
      </c>
      <c r="I16" s="22">
        <v>143</v>
      </c>
      <c r="J16" s="23">
        <f t="shared" si="2"/>
        <v>53</v>
      </c>
      <c r="K16" s="24">
        <f t="shared" si="3"/>
        <v>196</v>
      </c>
      <c r="L16" s="27">
        <f t="shared" si="4"/>
        <v>385</v>
      </c>
      <c r="M16" s="22">
        <v>139</v>
      </c>
      <c r="N16" s="23">
        <f t="shared" si="5"/>
        <v>53</v>
      </c>
      <c r="O16" s="24">
        <f t="shared" si="6"/>
        <v>192</v>
      </c>
      <c r="P16" s="27">
        <f t="shared" si="7"/>
        <v>577</v>
      </c>
      <c r="Q16" s="22">
        <v>150</v>
      </c>
      <c r="R16" s="23">
        <f t="shared" si="8"/>
        <v>53</v>
      </c>
      <c r="S16" s="24">
        <f t="shared" si="9"/>
        <v>203</v>
      </c>
      <c r="T16" s="27">
        <f t="shared" si="10"/>
        <v>780</v>
      </c>
      <c r="U16" s="22">
        <v>147</v>
      </c>
      <c r="V16" s="23">
        <f t="shared" si="11"/>
        <v>53</v>
      </c>
      <c r="W16" s="24">
        <f t="shared" si="12"/>
        <v>200</v>
      </c>
      <c r="X16" s="27">
        <f t="shared" si="13"/>
        <v>980</v>
      </c>
      <c r="Y16" s="22">
        <v>129</v>
      </c>
      <c r="Z16" s="23">
        <f t="shared" si="14"/>
        <v>53</v>
      </c>
      <c r="AA16" s="24">
        <f t="shared" si="15"/>
        <v>182</v>
      </c>
      <c r="AB16" s="25">
        <f t="shared" si="16"/>
        <v>1162</v>
      </c>
      <c r="AC16" s="55">
        <f t="shared" si="17"/>
        <v>844</v>
      </c>
      <c r="AD16" s="26">
        <f t="shared" si="19"/>
        <v>140.66666666666666</v>
      </c>
    </row>
    <row r="17" spans="1:30" ht="12.75">
      <c r="A17" s="19">
        <v>14</v>
      </c>
      <c r="B17" s="20" t="s">
        <v>163</v>
      </c>
      <c r="C17" s="20">
        <v>134</v>
      </c>
      <c r="D17" s="21">
        <v>59</v>
      </c>
      <c r="E17" s="28">
        <v>9</v>
      </c>
      <c r="F17" s="22">
        <v>135</v>
      </c>
      <c r="G17" s="23">
        <f t="shared" si="0"/>
        <v>59</v>
      </c>
      <c r="H17" s="24">
        <f t="shared" si="1"/>
        <v>194</v>
      </c>
      <c r="I17" s="22">
        <v>132</v>
      </c>
      <c r="J17" s="23">
        <f t="shared" si="2"/>
        <v>59</v>
      </c>
      <c r="K17" s="24">
        <f t="shared" si="3"/>
        <v>191</v>
      </c>
      <c r="L17" s="27">
        <f t="shared" si="4"/>
        <v>385</v>
      </c>
      <c r="M17" s="22">
        <v>110</v>
      </c>
      <c r="N17" s="23">
        <f t="shared" si="5"/>
        <v>59</v>
      </c>
      <c r="O17" s="24">
        <f t="shared" si="6"/>
        <v>169</v>
      </c>
      <c r="P17" s="27">
        <f t="shared" si="7"/>
        <v>554</v>
      </c>
      <c r="Q17" s="22">
        <v>152</v>
      </c>
      <c r="R17" s="23">
        <f t="shared" si="8"/>
        <v>59</v>
      </c>
      <c r="S17" s="24">
        <f t="shared" si="9"/>
        <v>211</v>
      </c>
      <c r="T17" s="27">
        <f t="shared" si="10"/>
        <v>765</v>
      </c>
      <c r="U17" s="22">
        <v>122</v>
      </c>
      <c r="V17" s="23">
        <f t="shared" si="11"/>
        <v>59</v>
      </c>
      <c r="W17" s="24">
        <f t="shared" si="12"/>
        <v>181</v>
      </c>
      <c r="X17" s="27">
        <f t="shared" si="13"/>
        <v>946</v>
      </c>
      <c r="Y17" s="22">
        <v>156</v>
      </c>
      <c r="Z17" s="23">
        <f t="shared" si="14"/>
        <v>59</v>
      </c>
      <c r="AA17" s="24">
        <f t="shared" si="15"/>
        <v>215</v>
      </c>
      <c r="AB17" s="25">
        <f t="shared" si="16"/>
        <v>1161</v>
      </c>
      <c r="AC17" s="55">
        <f t="shared" si="17"/>
        <v>807</v>
      </c>
      <c r="AD17" s="26">
        <f t="shared" si="19"/>
        <v>134.5</v>
      </c>
    </row>
    <row r="18" spans="1:30" ht="12.75">
      <c r="A18" s="19">
        <v>15</v>
      </c>
      <c r="B18" s="20" t="s">
        <v>185</v>
      </c>
      <c r="C18" s="20">
        <v>137</v>
      </c>
      <c r="D18" s="21">
        <v>56</v>
      </c>
      <c r="E18" s="28">
        <v>40</v>
      </c>
      <c r="F18" s="22">
        <v>132</v>
      </c>
      <c r="G18" s="23">
        <f t="shared" si="0"/>
        <v>56</v>
      </c>
      <c r="H18" s="24">
        <f t="shared" si="1"/>
        <v>188</v>
      </c>
      <c r="I18" s="22">
        <v>167</v>
      </c>
      <c r="J18" s="23">
        <f t="shared" si="2"/>
        <v>56</v>
      </c>
      <c r="K18" s="24">
        <f t="shared" si="3"/>
        <v>223</v>
      </c>
      <c r="L18" s="27">
        <f t="shared" si="4"/>
        <v>411</v>
      </c>
      <c r="M18" s="22">
        <v>132</v>
      </c>
      <c r="N18" s="23">
        <f t="shared" si="5"/>
        <v>56</v>
      </c>
      <c r="O18" s="24">
        <f t="shared" si="6"/>
        <v>188</v>
      </c>
      <c r="P18" s="27">
        <f t="shared" si="7"/>
        <v>599</v>
      </c>
      <c r="Q18" s="22">
        <v>172</v>
      </c>
      <c r="R18" s="23">
        <f t="shared" si="8"/>
        <v>56</v>
      </c>
      <c r="S18" s="24">
        <f t="shared" si="9"/>
        <v>228</v>
      </c>
      <c r="T18" s="27">
        <f t="shared" si="10"/>
        <v>827</v>
      </c>
      <c r="U18" s="22">
        <v>112</v>
      </c>
      <c r="V18" s="23">
        <f t="shared" si="11"/>
        <v>56</v>
      </c>
      <c r="W18" s="24">
        <f t="shared" si="12"/>
        <v>168</v>
      </c>
      <c r="X18" s="27">
        <f t="shared" si="13"/>
        <v>995</v>
      </c>
      <c r="Y18" s="22">
        <v>109</v>
      </c>
      <c r="Z18" s="23">
        <f t="shared" si="14"/>
        <v>56</v>
      </c>
      <c r="AA18" s="24">
        <f t="shared" si="15"/>
        <v>165</v>
      </c>
      <c r="AB18" s="25">
        <f t="shared" si="16"/>
        <v>1160</v>
      </c>
      <c r="AC18" s="55">
        <f t="shared" si="17"/>
        <v>824</v>
      </c>
      <c r="AD18" s="26">
        <f t="shared" si="19"/>
        <v>137.33333333333334</v>
      </c>
    </row>
    <row r="19" spans="1:30" ht="12.75">
      <c r="A19" s="19">
        <v>16</v>
      </c>
      <c r="B19" s="20" t="s">
        <v>169</v>
      </c>
      <c r="C19" s="20">
        <v>137</v>
      </c>
      <c r="D19" s="21">
        <v>56</v>
      </c>
      <c r="E19" s="28">
        <v>15</v>
      </c>
      <c r="F19" s="22">
        <v>90</v>
      </c>
      <c r="G19" s="23">
        <f t="shared" si="0"/>
        <v>56</v>
      </c>
      <c r="H19" s="24">
        <f t="shared" si="1"/>
        <v>146</v>
      </c>
      <c r="I19" s="22">
        <v>136</v>
      </c>
      <c r="J19" s="23">
        <f t="shared" si="2"/>
        <v>56</v>
      </c>
      <c r="K19" s="24">
        <f t="shared" si="3"/>
        <v>192</v>
      </c>
      <c r="L19" s="27">
        <f t="shared" si="4"/>
        <v>338</v>
      </c>
      <c r="M19" s="22">
        <v>159</v>
      </c>
      <c r="N19" s="23">
        <f t="shared" si="5"/>
        <v>56</v>
      </c>
      <c r="O19" s="24">
        <f t="shared" si="6"/>
        <v>215</v>
      </c>
      <c r="P19" s="27">
        <f t="shared" si="7"/>
        <v>553</v>
      </c>
      <c r="Q19" s="22">
        <v>162</v>
      </c>
      <c r="R19" s="23">
        <f t="shared" si="8"/>
        <v>56</v>
      </c>
      <c r="S19" s="24">
        <f t="shared" si="9"/>
        <v>218</v>
      </c>
      <c r="T19" s="27">
        <f t="shared" si="10"/>
        <v>771</v>
      </c>
      <c r="U19" s="22">
        <v>149</v>
      </c>
      <c r="V19" s="23">
        <f t="shared" si="11"/>
        <v>56</v>
      </c>
      <c r="W19" s="24">
        <f t="shared" si="12"/>
        <v>205</v>
      </c>
      <c r="X19" s="27">
        <f t="shared" si="13"/>
        <v>976</v>
      </c>
      <c r="Y19" s="22">
        <v>116</v>
      </c>
      <c r="Z19" s="23">
        <f t="shared" si="14"/>
        <v>56</v>
      </c>
      <c r="AA19" s="24">
        <f t="shared" si="15"/>
        <v>172</v>
      </c>
      <c r="AB19" s="25">
        <f t="shared" si="16"/>
        <v>1148</v>
      </c>
      <c r="AC19" s="55">
        <f t="shared" si="17"/>
        <v>812</v>
      </c>
      <c r="AD19" s="26">
        <f t="shared" si="19"/>
        <v>135.33333333333334</v>
      </c>
    </row>
    <row r="20" spans="1:30" ht="12.75">
      <c r="A20" s="19">
        <v>17</v>
      </c>
      <c r="B20" s="20" t="s">
        <v>199</v>
      </c>
      <c r="C20" s="20">
        <v>149</v>
      </c>
      <c r="D20" s="21">
        <v>45</v>
      </c>
      <c r="E20" s="28">
        <v>45</v>
      </c>
      <c r="F20" s="22">
        <v>141</v>
      </c>
      <c r="G20" s="23">
        <f t="shared" si="0"/>
        <v>45</v>
      </c>
      <c r="H20" s="24">
        <f t="shared" si="1"/>
        <v>186</v>
      </c>
      <c r="I20" s="22">
        <v>121</v>
      </c>
      <c r="J20" s="23">
        <f t="shared" si="2"/>
        <v>45</v>
      </c>
      <c r="K20" s="24">
        <f t="shared" si="3"/>
        <v>166</v>
      </c>
      <c r="L20" s="27">
        <f t="shared" si="4"/>
        <v>352</v>
      </c>
      <c r="M20" s="22">
        <v>152</v>
      </c>
      <c r="N20" s="23">
        <f t="shared" si="5"/>
        <v>45</v>
      </c>
      <c r="O20" s="24">
        <f t="shared" si="6"/>
        <v>197</v>
      </c>
      <c r="P20" s="27">
        <f t="shared" si="7"/>
        <v>549</v>
      </c>
      <c r="Q20" s="22">
        <v>158</v>
      </c>
      <c r="R20" s="23">
        <f t="shared" si="8"/>
        <v>45</v>
      </c>
      <c r="S20" s="24">
        <f t="shared" si="9"/>
        <v>203</v>
      </c>
      <c r="T20" s="27">
        <f t="shared" si="10"/>
        <v>752</v>
      </c>
      <c r="U20" s="22">
        <v>123</v>
      </c>
      <c r="V20" s="23">
        <f t="shared" si="11"/>
        <v>45</v>
      </c>
      <c r="W20" s="24">
        <f t="shared" si="12"/>
        <v>168</v>
      </c>
      <c r="X20" s="27">
        <f t="shared" si="13"/>
        <v>920</v>
      </c>
      <c r="Y20" s="22">
        <v>179</v>
      </c>
      <c r="Z20" s="23">
        <f t="shared" si="14"/>
        <v>45</v>
      </c>
      <c r="AA20" s="24">
        <f t="shared" si="15"/>
        <v>224</v>
      </c>
      <c r="AB20" s="25">
        <f t="shared" si="16"/>
        <v>1144</v>
      </c>
      <c r="AC20" s="55">
        <f t="shared" si="17"/>
        <v>874</v>
      </c>
      <c r="AD20" s="26">
        <f t="shared" si="19"/>
        <v>145.66666666666666</v>
      </c>
    </row>
    <row r="21" spans="1:30" ht="12.75">
      <c r="A21" s="19">
        <v>18</v>
      </c>
      <c r="B21" s="20" t="s">
        <v>196</v>
      </c>
      <c r="C21" s="20">
        <v>150</v>
      </c>
      <c r="D21" s="21">
        <v>45</v>
      </c>
      <c r="E21" s="28">
        <v>39</v>
      </c>
      <c r="F21" s="22">
        <v>148</v>
      </c>
      <c r="G21" s="23">
        <f t="shared" si="0"/>
        <v>45</v>
      </c>
      <c r="H21" s="24">
        <f t="shared" si="1"/>
        <v>193</v>
      </c>
      <c r="I21" s="22">
        <v>134</v>
      </c>
      <c r="J21" s="23">
        <f t="shared" si="2"/>
        <v>45</v>
      </c>
      <c r="K21" s="24">
        <f t="shared" si="3"/>
        <v>179</v>
      </c>
      <c r="L21" s="27">
        <f t="shared" si="4"/>
        <v>372</v>
      </c>
      <c r="M21" s="22">
        <v>149</v>
      </c>
      <c r="N21" s="23">
        <f t="shared" si="5"/>
        <v>45</v>
      </c>
      <c r="O21" s="24">
        <f t="shared" si="6"/>
        <v>194</v>
      </c>
      <c r="P21" s="27">
        <f t="shared" si="7"/>
        <v>566</v>
      </c>
      <c r="Q21" s="22">
        <v>130</v>
      </c>
      <c r="R21" s="23">
        <f t="shared" si="8"/>
        <v>45</v>
      </c>
      <c r="S21" s="24">
        <f t="shared" si="9"/>
        <v>175</v>
      </c>
      <c r="T21" s="27">
        <f t="shared" si="10"/>
        <v>741</v>
      </c>
      <c r="U21" s="22">
        <v>148</v>
      </c>
      <c r="V21" s="23">
        <f t="shared" si="11"/>
        <v>45</v>
      </c>
      <c r="W21" s="24">
        <f t="shared" si="12"/>
        <v>193</v>
      </c>
      <c r="X21" s="27">
        <f t="shared" si="13"/>
        <v>934</v>
      </c>
      <c r="Y21" s="22">
        <v>165</v>
      </c>
      <c r="Z21" s="23">
        <f t="shared" si="14"/>
        <v>45</v>
      </c>
      <c r="AA21" s="24">
        <f t="shared" si="15"/>
        <v>210</v>
      </c>
      <c r="AB21" s="25">
        <f t="shared" si="16"/>
        <v>1144</v>
      </c>
      <c r="AC21" s="55">
        <f t="shared" si="17"/>
        <v>874</v>
      </c>
      <c r="AD21" s="26">
        <f t="shared" si="19"/>
        <v>145.66666666666666</v>
      </c>
    </row>
    <row r="22" spans="1:30" ht="12.75">
      <c r="A22" s="19">
        <v>19</v>
      </c>
      <c r="B22" s="20" t="s">
        <v>158</v>
      </c>
      <c r="C22" s="20">
        <v>161</v>
      </c>
      <c r="D22" s="21">
        <v>35</v>
      </c>
      <c r="E22" s="28">
        <v>5</v>
      </c>
      <c r="F22" s="22">
        <v>147</v>
      </c>
      <c r="G22" s="23">
        <f t="shared" si="0"/>
        <v>35</v>
      </c>
      <c r="H22" s="24">
        <f t="shared" si="1"/>
        <v>182</v>
      </c>
      <c r="I22" s="22">
        <v>112</v>
      </c>
      <c r="J22" s="23">
        <f t="shared" si="2"/>
        <v>35</v>
      </c>
      <c r="K22" s="24">
        <f t="shared" si="3"/>
        <v>147</v>
      </c>
      <c r="L22" s="27">
        <f t="shared" si="4"/>
        <v>329</v>
      </c>
      <c r="M22" s="22">
        <v>211</v>
      </c>
      <c r="N22" s="23">
        <f t="shared" si="5"/>
        <v>35</v>
      </c>
      <c r="O22" s="24">
        <f t="shared" si="6"/>
        <v>246</v>
      </c>
      <c r="P22" s="27">
        <f t="shared" si="7"/>
        <v>575</v>
      </c>
      <c r="Q22" s="22">
        <v>135</v>
      </c>
      <c r="R22" s="23">
        <f t="shared" si="8"/>
        <v>35</v>
      </c>
      <c r="S22" s="24">
        <f t="shared" si="9"/>
        <v>170</v>
      </c>
      <c r="T22" s="27">
        <f t="shared" si="10"/>
        <v>745</v>
      </c>
      <c r="U22" s="22">
        <v>169</v>
      </c>
      <c r="V22" s="23">
        <f t="shared" si="11"/>
        <v>35</v>
      </c>
      <c r="W22" s="24">
        <f t="shared" si="12"/>
        <v>204</v>
      </c>
      <c r="X22" s="27">
        <f t="shared" si="13"/>
        <v>949</v>
      </c>
      <c r="Y22" s="22">
        <v>158</v>
      </c>
      <c r="Z22" s="23">
        <f t="shared" si="14"/>
        <v>35</v>
      </c>
      <c r="AA22" s="24">
        <f t="shared" si="15"/>
        <v>193</v>
      </c>
      <c r="AB22" s="25">
        <f t="shared" si="16"/>
        <v>1142</v>
      </c>
      <c r="AC22" s="55">
        <f t="shared" si="17"/>
        <v>932</v>
      </c>
      <c r="AD22" s="26">
        <f t="shared" si="19"/>
        <v>155.33333333333334</v>
      </c>
    </row>
    <row r="23" spans="1:30" ht="12.75">
      <c r="A23" s="19">
        <v>20</v>
      </c>
      <c r="B23" s="20" t="s">
        <v>181</v>
      </c>
      <c r="C23" s="20">
        <v>171</v>
      </c>
      <c r="D23" s="21">
        <v>26</v>
      </c>
      <c r="E23" s="28">
        <v>36</v>
      </c>
      <c r="F23" s="22">
        <v>176</v>
      </c>
      <c r="G23" s="23">
        <f t="shared" si="0"/>
        <v>26</v>
      </c>
      <c r="H23" s="24">
        <f t="shared" si="1"/>
        <v>202</v>
      </c>
      <c r="I23" s="22">
        <v>133</v>
      </c>
      <c r="J23" s="23">
        <f t="shared" si="2"/>
        <v>26</v>
      </c>
      <c r="K23" s="24">
        <f t="shared" si="3"/>
        <v>159</v>
      </c>
      <c r="L23" s="27">
        <f t="shared" si="4"/>
        <v>361</v>
      </c>
      <c r="M23" s="22">
        <v>155</v>
      </c>
      <c r="N23" s="23">
        <f t="shared" si="5"/>
        <v>26</v>
      </c>
      <c r="O23" s="24">
        <f t="shared" si="6"/>
        <v>181</v>
      </c>
      <c r="P23" s="27">
        <f t="shared" si="7"/>
        <v>542</v>
      </c>
      <c r="Q23" s="22">
        <v>149</v>
      </c>
      <c r="R23" s="23">
        <f t="shared" si="8"/>
        <v>26</v>
      </c>
      <c r="S23" s="24">
        <f t="shared" si="9"/>
        <v>175</v>
      </c>
      <c r="T23" s="27">
        <f t="shared" si="10"/>
        <v>717</v>
      </c>
      <c r="U23" s="22">
        <v>180</v>
      </c>
      <c r="V23" s="23">
        <f t="shared" si="11"/>
        <v>26</v>
      </c>
      <c r="W23" s="24">
        <f t="shared" si="12"/>
        <v>206</v>
      </c>
      <c r="X23" s="27">
        <f t="shared" si="13"/>
        <v>923</v>
      </c>
      <c r="Y23" s="22">
        <v>189</v>
      </c>
      <c r="Z23" s="23">
        <f t="shared" si="14"/>
        <v>26</v>
      </c>
      <c r="AA23" s="24">
        <f t="shared" si="15"/>
        <v>215</v>
      </c>
      <c r="AB23" s="25">
        <f t="shared" si="16"/>
        <v>1138</v>
      </c>
      <c r="AC23" s="55">
        <f t="shared" si="17"/>
        <v>982</v>
      </c>
      <c r="AD23" s="26">
        <f t="shared" si="19"/>
        <v>163.66666666666666</v>
      </c>
    </row>
    <row r="24" spans="1:30" ht="12.75">
      <c r="A24" s="19">
        <v>21</v>
      </c>
      <c r="B24" s="20" t="s">
        <v>182</v>
      </c>
      <c r="C24" s="20">
        <v>158</v>
      </c>
      <c r="D24" s="21">
        <v>37</v>
      </c>
      <c r="E24" s="28">
        <v>36</v>
      </c>
      <c r="F24" s="22">
        <v>164</v>
      </c>
      <c r="G24" s="23">
        <f t="shared" si="0"/>
        <v>37</v>
      </c>
      <c r="H24" s="24">
        <f t="shared" si="1"/>
        <v>201</v>
      </c>
      <c r="I24" s="22">
        <v>145</v>
      </c>
      <c r="J24" s="23">
        <f t="shared" si="2"/>
        <v>37</v>
      </c>
      <c r="K24" s="24">
        <f t="shared" si="3"/>
        <v>182</v>
      </c>
      <c r="L24" s="27">
        <f t="shared" si="4"/>
        <v>383</v>
      </c>
      <c r="M24" s="22">
        <v>146</v>
      </c>
      <c r="N24" s="23">
        <f t="shared" si="5"/>
        <v>37</v>
      </c>
      <c r="O24" s="24">
        <f t="shared" si="6"/>
        <v>183</v>
      </c>
      <c r="P24" s="27">
        <f t="shared" si="7"/>
        <v>566</v>
      </c>
      <c r="Q24" s="22">
        <v>186</v>
      </c>
      <c r="R24" s="23">
        <f t="shared" si="8"/>
        <v>37</v>
      </c>
      <c r="S24" s="24">
        <f t="shared" si="9"/>
        <v>223</v>
      </c>
      <c r="T24" s="27">
        <f t="shared" si="10"/>
        <v>789</v>
      </c>
      <c r="U24" s="22">
        <v>141</v>
      </c>
      <c r="V24" s="23">
        <f t="shared" si="11"/>
        <v>37</v>
      </c>
      <c r="W24" s="24">
        <f t="shared" si="12"/>
        <v>178</v>
      </c>
      <c r="X24" s="27">
        <f t="shared" si="13"/>
        <v>967</v>
      </c>
      <c r="Y24" s="22">
        <v>134</v>
      </c>
      <c r="Z24" s="23">
        <f t="shared" si="14"/>
        <v>37</v>
      </c>
      <c r="AA24" s="24">
        <f t="shared" si="15"/>
        <v>171</v>
      </c>
      <c r="AB24" s="25">
        <f t="shared" si="16"/>
        <v>1138</v>
      </c>
      <c r="AC24" s="55">
        <f t="shared" si="17"/>
        <v>916</v>
      </c>
      <c r="AD24" s="26">
        <f t="shared" si="19"/>
        <v>152.66666666666666</v>
      </c>
    </row>
    <row r="25" spans="1:30" ht="12.75">
      <c r="A25" s="19">
        <v>22</v>
      </c>
      <c r="B25" s="20" t="s">
        <v>156</v>
      </c>
      <c r="C25" s="20">
        <v>174</v>
      </c>
      <c r="D25" s="21">
        <v>23</v>
      </c>
      <c r="E25" s="28">
        <v>4</v>
      </c>
      <c r="F25" s="22">
        <v>156</v>
      </c>
      <c r="G25" s="23">
        <f t="shared" si="0"/>
        <v>23</v>
      </c>
      <c r="H25" s="24">
        <f t="shared" si="1"/>
        <v>179</v>
      </c>
      <c r="I25" s="22">
        <v>189</v>
      </c>
      <c r="J25" s="23">
        <f t="shared" si="2"/>
        <v>23</v>
      </c>
      <c r="K25" s="24">
        <f t="shared" si="3"/>
        <v>212</v>
      </c>
      <c r="L25" s="27">
        <f t="shared" si="4"/>
        <v>391</v>
      </c>
      <c r="M25" s="22">
        <v>189</v>
      </c>
      <c r="N25" s="23">
        <f t="shared" si="5"/>
        <v>23</v>
      </c>
      <c r="O25" s="24">
        <f t="shared" si="6"/>
        <v>212</v>
      </c>
      <c r="P25" s="27">
        <f t="shared" si="7"/>
        <v>603</v>
      </c>
      <c r="Q25" s="22">
        <v>113</v>
      </c>
      <c r="R25" s="23">
        <f t="shared" si="8"/>
        <v>23</v>
      </c>
      <c r="S25" s="24">
        <f t="shared" si="9"/>
        <v>136</v>
      </c>
      <c r="T25" s="27">
        <f t="shared" si="10"/>
        <v>739</v>
      </c>
      <c r="U25" s="22">
        <v>146</v>
      </c>
      <c r="V25" s="23">
        <f t="shared" si="11"/>
        <v>23</v>
      </c>
      <c r="W25" s="24">
        <f t="shared" si="12"/>
        <v>169</v>
      </c>
      <c r="X25" s="27">
        <f t="shared" si="13"/>
        <v>908</v>
      </c>
      <c r="Y25" s="22">
        <v>187</v>
      </c>
      <c r="Z25" s="23">
        <f t="shared" si="14"/>
        <v>23</v>
      </c>
      <c r="AA25" s="24">
        <f t="shared" si="15"/>
        <v>210</v>
      </c>
      <c r="AB25" s="25">
        <f t="shared" si="16"/>
        <v>1118</v>
      </c>
      <c r="AC25" s="55">
        <f t="shared" si="17"/>
        <v>980</v>
      </c>
      <c r="AD25" s="26">
        <f t="shared" si="19"/>
        <v>163.33333333333334</v>
      </c>
    </row>
    <row r="26" spans="1:30" ht="12.75">
      <c r="A26" s="19">
        <v>23</v>
      </c>
      <c r="B26" s="20" t="s">
        <v>186</v>
      </c>
      <c r="C26" s="20">
        <v>147</v>
      </c>
      <c r="D26" s="21">
        <v>47</v>
      </c>
      <c r="E26" s="28">
        <v>42</v>
      </c>
      <c r="F26" s="22">
        <v>142</v>
      </c>
      <c r="G26" s="23">
        <f t="shared" si="0"/>
        <v>47</v>
      </c>
      <c r="H26" s="24">
        <f t="shared" si="1"/>
        <v>189</v>
      </c>
      <c r="I26" s="22">
        <v>135</v>
      </c>
      <c r="J26" s="23">
        <f t="shared" si="2"/>
        <v>47</v>
      </c>
      <c r="K26" s="24">
        <f t="shared" si="3"/>
        <v>182</v>
      </c>
      <c r="L26" s="27">
        <f t="shared" si="4"/>
        <v>371</v>
      </c>
      <c r="M26" s="22">
        <v>151</v>
      </c>
      <c r="N26" s="23">
        <f t="shared" si="5"/>
        <v>47</v>
      </c>
      <c r="O26" s="24">
        <f t="shared" si="6"/>
        <v>198</v>
      </c>
      <c r="P26" s="27">
        <f t="shared" si="7"/>
        <v>569</v>
      </c>
      <c r="Q26" s="22">
        <v>130</v>
      </c>
      <c r="R26" s="23">
        <f t="shared" si="8"/>
        <v>47</v>
      </c>
      <c r="S26" s="24">
        <f t="shared" si="9"/>
        <v>177</v>
      </c>
      <c r="T26" s="27">
        <f t="shared" si="10"/>
        <v>746</v>
      </c>
      <c r="U26" s="22">
        <v>130</v>
      </c>
      <c r="V26" s="23">
        <f t="shared" si="11"/>
        <v>47</v>
      </c>
      <c r="W26" s="24">
        <f t="shared" si="12"/>
        <v>177</v>
      </c>
      <c r="X26" s="27">
        <f t="shared" si="13"/>
        <v>923</v>
      </c>
      <c r="Y26" s="22">
        <v>148</v>
      </c>
      <c r="Z26" s="23">
        <f t="shared" si="14"/>
        <v>47</v>
      </c>
      <c r="AA26" s="24">
        <f t="shared" si="15"/>
        <v>195</v>
      </c>
      <c r="AB26" s="25">
        <f t="shared" si="16"/>
        <v>1118</v>
      </c>
      <c r="AC26" s="55">
        <f aca="true" t="shared" si="20" ref="AC26:AC51">F26+I26+M26+Q26+U26+Y26</f>
        <v>836</v>
      </c>
      <c r="AD26" s="26">
        <f aca="true" t="shared" si="21" ref="AD26:AD52">AVERAGE(F26,I26,M26,Q26,U26,Y26)</f>
        <v>139.33333333333334</v>
      </c>
    </row>
    <row r="27" spans="1:30" ht="12.75">
      <c r="A27" s="19">
        <v>24</v>
      </c>
      <c r="B27" s="20" t="s">
        <v>154</v>
      </c>
      <c r="C27" s="20">
        <v>158</v>
      </c>
      <c r="D27" s="21">
        <v>37</v>
      </c>
      <c r="E27" s="28">
        <v>3</v>
      </c>
      <c r="F27" s="22">
        <v>145</v>
      </c>
      <c r="G27" s="23">
        <f t="shared" si="0"/>
        <v>37</v>
      </c>
      <c r="H27" s="24">
        <f t="shared" si="1"/>
        <v>182</v>
      </c>
      <c r="I27" s="22">
        <v>112</v>
      </c>
      <c r="J27" s="23">
        <f t="shared" si="2"/>
        <v>37</v>
      </c>
      <c r="K27" s="24">
        <f t="shared" si="3"/>
        <v>149</v>
      </c>
      <c r="L27" s="27">
        <f t="shared" si="4"/>
        <v>331</v>
      </c>
      <c r="M27" s="22">
        <v>168</v>
      </c>
      <c r="N27" s="23">
        <f t="shared" si="5"/>
        <v>37</v>
      </c>
      <c r="O27" s="24">
        <f t="shared" si="6"/>
        <v>205</v>
      </c>
      <c r="P27" s="27">
        <f t="shared" si="7"/>
        <v>536</v>
      </c>
      <c r="Q27" s="22">
        <v>126</v>
      </c>
      <c r="R27" s="23">
        <f t="shared" si="8"/>
        <v>37</v>
      </c>
      <c r="S27" s="24">
        <f t="shared" si="9"/>
        <v>163</v>
      </c>
      <c r="T27" s="27">
        <f t="shared" si="10"/>
        <v>699</v>
      </c>
      <c r="U27" s="22">
        <v>143</v>
      </c>
      <c r="V27" s="23">
        <f t="shared" si="11"/>
        <v>37</v>
      </c>
      <c r="W27" s="24">
        <f t="shared" si="12"/>
        <v>180</v>
      </c>
      <c r="X27" s="27">
        <f t="shared" si="13"/>
        <v>879</v>
      </c>
      <c r="Y27" s="22">
        <v>201</v>
      </c>
      <c r="Z27" s="23">
        <f t="shared" si="14"/>
        <v>37</v>
      </c>
      <c r="AA27" s="24">
        <f t="shared" si="15"/>
        <v>238</v>
      </c>
      <c r="AB27" s="25">
        <f t="shared" si="16"/>
        <v>1117</v>
      </c>
      <c r="AC27" s="55">
        <f t="shared" si="20"/>
        <v>895</v>
      </c>
      <c r="AD27" s="26">
        <f t="shared" si="21"/>
        <v>149.16666666666666</v>
      </c>
    </row>
    <row r="28" spans="1:30" ht="12.75">
      <c r="A28" s="19">
        <v>25</v>
      </c>
      <c r="B28" s="20" t="s">
        <v>164</v>
      </c>
      <c r="C28" s="20">
        <v>120</v>
      </c>
      <c r="D28" s="21">
        <v>72</v>
      </c>
      <c r="E28" s="28">
        <v>10</v>
      </c>
      <c r="F28" s="22">
        <v>99</v>
      </c>
      <c r="G28" s="23">
        <f t="shared" si="0"/>
        <v>72</v>
      </c>
      <c r="H28" s="24">
        <f t="shared" si="1"/>
        <v>171</v>
      </c>
      <c r="I28" s="22">
        <v>126</v>
      </c>
      <c r="J28" s="23">
        <f t="shared" si="2"/>
        <v>72</v>
      </c>
      <c r="K28" s="24">
        <f t="shared" si="3"/>
        <v>198</v>
      </c>
      <c r="L28" s="27">
        <f t="shared" si="4"/>
        <v>369</v>
      </c>
      <c r="M28" s="22">
        <v>133</v>
      </c>
      <c r="N28" s="23">
        <f t="shared" si="5"/>
        <v>72</v>
      </c>
      <c r="O28" s="24">
        <f t="shared" si="6"/>
        <v>205</v>
      </c>
      <c r="P28" s="27">
        <f t="shared" si="7"/>
        <v>574</v>
      </c>
      <c r="Q28" s="22">
        <v>121</v>
      </c>
      <c r="R28" s="23">
        <f t="shared" si="8"/>
        <v>72</v>
      </c>
      <c r="S28" s="24">
        <f t="shared" si="9"/>
        <v>193</v>
      </c>
      <c r="T28" s="27">
        <f t="shared" si="10"/>
        <v>767</v>
      </c>
      <c r="U28" s="22">
        <v>108</v>
      </c>
      <c r="V28" s="23">
        <f t="shared" si="11"/>
        <v>72</v>
      </c>
      <c r="W28" s="24">
        <f t="shared" si="12"/>
        <v>180</v>
      </c>
      <c r="X28" s="27">
        <f t="shared" si="13"/>
        <v>947</v>
      </c>
      <c r="Y28" s="22">
        <v>98</v>
      </c>
      <c r="Z28" s="23">
        <f t="shared" si="14"/>
        <v>72</v>
      </c>
      <c r="AA28" s="24">
        <f t="shared" si="15"/>
        <v>170</v>
      </c>
      <c r="AB28" s="25">
        <f t="shared" si="16"/>
        <v>1117</v>
      </c>
      <c r="AC28" s="55">
        <f t="shared" si="20"/>
        <v>685</v>
      </c>
      <c r="AD28" s="26">
        <f t="shared" si="21"/>
        <v>114.16666666666667</v>
      </c>
    </row>
    <row r="29" spans="1:30" ht="12.75">
      <c r="A29" s="19">
        <v>26</v>
      </c>
      <c r="B29" s="20" t="s">
        <v>170</v>
      </c>
      <c r="C29" s="20">
        <v>143</v>
      </c>
      <c r="D29" s="21">
        <v>51</v>
      </c>
      <c r="E29" s="28">
        <v>16</v>
      </c>
      <c r="F29" s="22">
        <v>151</v>
      </c>
      <c r="G29" s="23">
        <f t="shared" si="0"/>
        <v>51</v>
      </c>
      <c r="H29" s="24">
        <f t="shared" si="1"/>
        <v>202</v>
      </c>
      <c r="I29" s="22">
        <v>141</v>
      </c>
      <c r="J29" s="23">
        <f t="shared" si="2"/>
        <v>51</v>
      </c>
      <c r="K29" s="24">
        <f t="shared" si="3"/>
        <v>192</v>
      </c>
      <c r="L29" s="27">
        <f t="shared" si="4"/>
        <v>394</v>
      </c>
      <c r="M29" s="22">
        <v>110</v>
      </c>
      <c r="N29" s="23">
        <f t="shared" si="5"/>
        <v>51</v>
      </c>
      <c r="O29" s="24">
        <f t="shared" si="6"/>
        <v>161</v>
      </c>
      <c r="P29" s="27">
        <f t="shared" si="7"/>
        <v>555</v>
      </c>
      <c r="Q29" s="22">
        <v>127</v>
      </c>
      <c r="R29" s="23">
        <f t="shared" si="8"/>
        <v>51</v>
      </c>
      <c r="S29" s="24">
        <f t="shared" si="9"/>
        <v>178</v>
      </c>
      <c r="T29" s="27">
        <f t="shared" si="10"/>
        <v>733</v>
      </c>
      <c r="U29" s="22">
        <v>135</v>
      </c>
      <c r="V29" s="23">
        <f t="shared" si="11"/>
        <v>51</v>
      </c>
      <c r="W29" s="24">
        <f t="shared" si="12"/>
        <v>186</v>
      </c>
      <c r="X29" s="27">
        <f t="shared" si="13"/>
        <v>919</v>
      </c>
      <c r="Y29" s="22">
        <v>142</v>
      </c>
      <c r="Z29" s="23">
        <f t="shared" si="14"/>
        <v>51</v>
      </c>
      <c r="AA29" s="24">
        <f t="shared" si="15"/>
        <v>193</v>
      </c>
      <c r="AB29" s="25">
        <f t="shared" si="16"/>
        <v>1112</v>
      </c>
      <c r="AC29" s="55">
        <f t="shared" si="20"/>
        <v>806</v>
      </c>
      <c r="AD29" s="26">
        <f t="shared" si="21"/>
        <v>134.33333333333334</v>
      </c>
    </row>
    <row r="30" spans="1:30" ht="12.75">
      <c r="A30" s="19">
        <v>27</v>
      </c>
      <c r="B30" s="20" t="s">
        <v>211</v>
      </c>
      <c r="C30" s="20">
        <v>159</v>
      </c>
      <c r="D30" s="21">
        <v>36</v>
      </c>
      <c r="E30" s="28">
        <v>28</v>
      </c>
      <c r="F30" s="22">
        <v>120</v>
      </c>
      <c r="G30" s="23">
        <f t="shared" si="0"/>
        <v>36</v>
      </c>
      <c r="H30" s="24">
        <f t="shared" si="1"/>
        <v>156</v>
      </c>
      <c r="I30" s="22">
        <v>189</v>
      </c>
      <c r="J30" s="23">
        <f t="shared" si="2"/>
        <v>36</v>
      </c>
      <c r="K30" s="24">
        <f t="shared" si="3"/>
        <v>225</v>
      </c>
      <c r="L30" s="27">
        <f t="shared" si="4"/>
        <v>381</v>
      </c>
      <c r="M30" s="22">
        <v>139</v>
      </c>
      <c r="N30" s="23">
        <f t="shared" si="5"/>
        <v>36</v>
      </c>
      <c r="O30" s="24">
        <f t="shared" si="6"/>
        <v>175</v>
      </c>
      <c r="P30" s="27">
        <f t="shared" si="7"/>
        <v>556</v>
      </c>
      <c r="Q30" s="22">
        <v>161</v>
      </c>
      <c r="R30" s="23">
        <f t="shared" si="8"/>
        <v>36</v>
      </c>
      <c r="S30" s="24">
        <f t="shared" si="9"/>
        <v>197</v>
      </c>
      <c r="T30" s="27">
        <f t="shared" si="10"/>
        <v>753</v>
      </c>
      <c r="U30" s="22">
        <v>123</v>
      </c>
      <c r="V30" s="23">
        <f t="shared" si="11"/>
        <v>36</v>
      </c>
      <c r="W30" s="24">
        <f t="shared" si="12"/>
        <v>159</v>
      </c>
      <c r="X30" s="27">
        <f t="shared" si="13"/>
        <v>912</v>
      </c>
      <c r="Y30" s="22">
        <v>163</v>
      </c>
      <c r="Z30" s="23">
        <f t="shared" si="14"/>
        <v>36</v>
      </c>
      <c r="AA30" s="24">
        <f t="shared" si="15"/>
        <v>199</v>
      </c>
      <c r="AB30" s="25">
        <f t="shared" si="16"/>
        <v>1111</v>
      </c>
      <c r="AC30" s="55">
        <f t="shared" si="20"/>
        <v>895</v>
      </c>
      <c r="AD30" s="26">
        <f t="shared" si="21"/>
        <v>149.16666666666666</v>
      </c>
    </row>
    <row r="31" spans="1:30" ht="12.75">
      <c r="A31" s="19">
        <v>28</v>
      </c>
      <c r="B31" s="20" t="s">
        <v>190</v>
      </c>
      <c r="C31" s="20">
        <v>168</v>
      </c>
      <c r="D31" s="21">
        <v>28</v>
      </c>
      <c r="E31" s="28">
        <v>46</v>
      </c>
      <c r="F31" s="22">
        <v>186</v>
      </c>
      <c r="G31" s="23">
        <f t="shared" si="0"/>
        <v>28</v>
      </c>
      <c r="H31" s="24">
        <f t="shared" si="1"/>
        <v>214</v>
      </c>
      <c r="I31" s="22">
        <v>133</v>
      </c>
      <c r="J31" s="23">
        <f t="shared" si="2"/>
        <v>28</v>
      </c>
      <c r="K31" s="24">
        <f t="shared" si="3"/>
        <v>161</v>
      </c>
      <c r="L31" s="27">
        <f t="shared" si="4"/>
        <v>375</v>
      </c>
      <c r="M31" s="22">
        <v>149</v>
      </c>
      <c r="N31" s="23">
        <f t="shared" si="5"/>
        <v>28</v>
      </c>
      <c r="O31" s="24">
        <f t="shared" si="6"/>
        <v>177</v>
      </c>
      <c r="P31" s="27">
        <f t="shared" si="7"/>
        <v>552</v>
      </c>
      <c r="Q31" s="22">
        <v>181</v>
      </c>
      <c r="R31" s="23">
        <f t="shared" si="8"/>
        <v>28</v>
      </c>
      <c r="S31" s="24">
        <f t="shared" si="9"/>
        <v>209</v>
      </c>
      <c r="T31" s="27">
        <f t="shared" si="10"/>
        <v>761</v>
      </c>
      <c r="U31" s="22">
        <v>145</v>
      </c>
      <c r="V31" s="23">
        <f t="shared" si="11"/>
        <v>28</v>
      </c>
      <c r="W31" s="24">
        <f t="shared" si="12"/>
        <v>173</v>
      </c>
      <c r="X31" s="27">
        <f t="shared" si="13"/>
        <v>934</v>
      </c>
      <c r="Y31" s="22">
        <v>149</v>
      </c>
      <c r="Z31" s="23">
        <f t="shared" si="14"/>
        <v>28</v>
      </c>
      <c r="AA31" s="24">
        <f t="shared" si="15"/>
        <v>177</v>
      </c>
      <c r="AB31" s="25">
        <f t="shared" si="16"/>
        <v>1111</v>
      </c>
      <c r="AC31" s="55">
        <f t="shared" si="20"/>
        <v>943</v>
      </c>
      <c r="AD31" s="26">
        <f t="shared" si="21"/>
        <v>157.16666666666666</v>
      </c>
    </row>
    <row r="32" spans="1:30" ht="12.75">
      <c r="A32" s="19">
        <v>29</v>
      </c>
      <c r="B32" s="20" t="s">
        <v>191</v>
      </c>
      <c r="C32" s="20">
        <v>166</v>
      </c>
      <c r="D32" s="21">
        <v>30</v>
      </c>
      <c r="E32" s="28">
        <v>47</v>
      </c>
      <c r="F32" s="22">
        <v>145</v>
      </c>
      <c r="G32" s="23">
        <f t="shared" si="0"/>
        <v>30</v>
      </c>
      <c r="H32" s="24">
        <f t="shared" si="1"/>
        <v>175</v>
      </c>
      <c r="I32" s="22">
        <v>175</v>
      </c>
      <c r="J32" s="23">
        <f t="shared" si="2"/>
        <v>30</v>
      </c>
      <c r="K32" s="24">
        <f t="shared" si="3"/>
        <v>205</v>
      </c>
      <c r="L32" s="27">
        <f t="shared" si="4"/>
        <v>380</v>
      </c>
      <c r="M32" s="22">
        <v>155</v>
      </c>
      <c r="N32" s="23">
        <f t="shared" si="5"/>
        <v>30</v>
      </c>
      <c r="O32" s="24">
        <f t="shared" si="6"/>
        <v>185</v>
      </c>
      <c r="P32" s="27">
        <f t="shared" si="7"/>
        <v>565</v>
      </c>
      <c r="Q32" s="22">
        <v>182</v>
      </c>
      <c r="R32" s="23">
        <f t="shared" si="8"/>
        <v>30</v>
      </c>
      <c r="S32" s="24">
        <f t="shared" si="9"/>
        <v>212</v>
      </c>
      <c r="T32" s="27">
        <f t="shared" si="10"/>
        <v>777</v>
      </c>
      <c r="U32" s="22">
        <v>127</v>
      </c>
      <c r="V32" s="23">
        <f t="shared" si="11"/>
        <v>30</v>
      </c>
      <c r="W32" s="24">
        <f t="shared" si="12"/>
        <v>157</v>
      </c>
      <c r="X32" s="27">
        <f t="shared" si="13"/>
        <v>934</v>
      </c>
      <c r="Y32" s="22">
        <v>140</v>
      </c>
      <c r="Z32" s="23">
        <f t="shared" si="14"/>
        <v>30</v>
      </c>
      <c r="AA32" s="24">
        <f t="shared" si="15"/>
        <v>170</v>
      </c>
      <c r="AB32" s="25">
        <f t="shared" si="16"/>
        <v>1104</v>
      </c>
      <c r="AC32" s="55">
        <f t="shared" si="20"/>
        <v>924</v>
      </c>
      <c r="AD32" s="26">
        <f t="shared" si="21"/>
        <v>154</v>
      </c>
    </row>
    <row r="33" spans="1:30" ht="12.75">
      <c r="A33" s="19">
        <v>30</v>
      </c>
      <c r="B33" s="20" t="s">
        <v>192</v>
      </c>
      <c r="C33" s="20">
        <v>156</v>
      </c>
      <c r="D33" s="21">
        <v>39</v>
      </c>
      <c r="E33" s="28">
        <v>48</v>
      </c>
      <c r="F33" s="22">
        <v>158</v>
      </c>
      <c r="G33" s="23">
        <f t="shared" si="0"/>
        <v>39</v>
      </c>
      <c r="H33" s="24">
        <f t="shared" si="1"/>
        <v>197</v>
      </c>
      <c r="I33" s="22">
        <v>150</v>
      </c>
      <c r="J33" s="23">
        <f t="shared" si="2"/>
        <v>39</v>
      </c>
      <c r="K33" s="24">
        <f t="shared" si="3"/>
        <v>189</v>
      </c>
      <c r="L33" s="27">
        <f t="shared" si="4"/>
        <v>386</v>
      </c>
      <c r="M33" s="22">
        <v>137</v>
      </c>
      <c r="N33" s="23">
        <f t="shared" si="5"/>
        <v>39</v>
      </c>
      <c r="O33" s="24">
        <f t="shared" si="6"/>
        <v>176</v>
      </c>
      <c r="P33" s="27">
        <f t="shared" si="7"/>
        <v>562</v>
      </c>
      <c r="Q33" s="22">
        <v>133</v>
      </c>
      <c r="R33" s="23">
        <f t="shared" si="8"/>
        <v>39</v>
      </c>
      <c r="S33" s="24">
        <f t="shared" si="9"/>
        <v>172</v>
      </c>
      <c r="T33" s="27">
        <f t="shared" si="10"/>
        <v>734</v>
      </c>
      <c r="U33" s="22">
        <v>145</v>
      </c>
      <c r="V33" s="23">
        <f t="shared" si="11"/>
        <v>39</v>
      </c>
      <c r="W33" s="24">
        <f t="shared" si="12"/>
        <v>184</v>
      </c>
      <c r="X33" s="27">
        <f t="shared" si="13"/>
        <v>918</v>
      </c>
      <c r="Y33" s="22">
        <v>146</v>
      </c>
      <c r="Z33" s="23">
        <f t="shared" si="14"/>
        <v>39</v>
      </c>
      <c r="AA33" s="24">
        <f t="shared" si="15"/>
        <v>185</v>
      </c>
      <c r="AB33" s="25">
        <f t="shared" si="16"/>
        <v>1103</v>
      </c>
      <c r="AC33" s="55">
        <f t="shared" si="20"/>
        <v>869</v>
      </c>
      <c r="AD33" s="26">
        <f t="shared" si="21"/>
        <v>144.83333333333334</v>
      </c>
    </row>
    <row r="34" spans="1:30" ht="12.75">
      <c r="A34" s="19">
        <v>31</v>
      </c>
      <c r="B34" s="20" t="s">
        <v>208</v>
      </c>
      <c r="C34" s="20">
        <v>167</v>
      </c>
      <c r="D34" s="21">
        <v>29</v>
      </c>
      <c r="E34" s="28">
        <v>13</v>
      </c>
      <c r="F34" s="22">
        <v>126</v>
      </c>
      <c r="G34" s="23">
        <f t="shared" si="0"/>
        <v>29</v>
      </c>
      <c r="H34" s="24">
        <f t="shared" si="1"/>
        <v>155</v>
      </c>
      <c r="I34" s="22">
        <v>181</v>
      </c>
      <c r="J34" s="23">
        <f t="shared" si="2"/>
        <v>29</v>
      </c>
      <c r="K34" s="24">
        <f t="shared" si="3"/>
        <v>210</v>
      </c>
      <c r="L34" s="27">
        <f t="shared" si="4"/>
        <v>365</v>
      </c>
      <c r="M34" s="22">
        <v>177</v>
      </c>
      <c r="N34" s="23">
        <f t="shared" si="5"/>
        <v>29</v>
      </c>
      <c r="O34" s="24">
        <f t="shared" si="6"/>
        <v>206</v>
      </c>
      <c r="P34" s="27">
        <f t="shared" si="7"/>
        <v>571</v>
      </c>
      <c r="Q34" s="22">
        <v>134</v>
      </c>
      <c r="R34" s="23">
        <f t="shared" si="8"/>
        <v>29</v>
      </c>
      <c r="S34" s="24">
        <f t="shared" si="9"/>
        <v>163</v>
      </c>
      <c r="T34" s="27">
        <f t="shared" si="10"/>
        <v>734</v>
      </c>
      <c r="U34" s="22">
        <v>161</v>
      </c>
      <c r="V34" s="23">
        <f t="shared" si="11"/>
        <v>29</v>
      </c>
      <c r="W34" s="24">
        <f t="shared" si="12"/>
        <v>190</v>
      </c>
      <c r="X34" s="27">
        <f t="shared" si="13"/>
        <v>924</v>
      </c>
      <c r="Y34" s="22">
        <v>139</v>
      </c>
      <c r="Z34" s="23">
        <f t="shared" si="14"/>
        <v>29</v>
      </c>
      <c r="AA34" s="24">
        <f t="shared" si="15"/>
        <v>168</v>
      </c>
      <c r="AB34" s="25">
        <f t="shared" si="16"/>
        <v>1092</v>
      </c>
      <c r="AC34" s="55">
        <f t="shared" si="20"/>
        <v>918</v>
      </c>
      <c r="AD34" s="26">
        <f t="shared" si="21"/>
        <v>153</v>
      </c>
    </row>
    <row r="35" spans="1:30" ht="12.75">
      <c r="A35" s="19">
        <v>32</v>
      </c>
      <c r="B35" s="20" t="s">
        <v>178</v>
      </c>
      <c r="C35" s="20">
        <v>157</v>
      </c>
      <c r="D35" s="21">
        <v>38</v>
      </c>
      <c r="E35" s="28">
        <v>33</v>
      </c>
      <c r="F35" s="22">
        <v>142</v>
      </c>
      <c r="G35" s="23">
        <f t="shared" si="0"/>
        <v>38</v>
      </c>
      <c r="H35" s="24">
        <f t="shared" si="1"/>
        <v>180</v>
      </c>
      <c r="I35" s="22">
        <v>149</v>
      </c>
      <c r="J35" s="23">
        <f t="shared" si="2"/>
        <v>38</v>
      </c>
      <c r="K35" s="24">
        <f t="shared" si="3"/>
        <v>187</v>
      </c>
      <c r="L35" s="27">
        <f t="shared" si="4"/>
        <v>367</v>
      </c>
      <c r="M35" s="22">
        <v>115</v>
      </c>
      <c r="N35" s="23">
        <f t="shared" si="5"/>
        <v>38</v>
      </c>
      <c r="O35" s="24">
        <f t="shared" si="6"/>
        <v>153</v>
      </c>
      <c r="P35" s="27">
        <f t="shared" si="7"/>
        <v>520</v>
      </c>
      <c r="Q35" s="22">
        <v>132</v>
      </c>
      <c r="R35" s="23">
        <f t="shared" si="8"/>
        <v>38</v>
      </c>
      <c r="S35" s="24">
        <f t="shared" si="9"/>
        <v>170</v>
      </c>
      <c r="T35" s="27">
        <f t="shared" si="10"/>
        <v>690</v>
      </c>
      <c r="U35" s="22">
        <v>199</v>
      </c>
      <c r="V35" s="23">
        <f t="shared" si="11"/>
        <v>38</v>
      </c>
      <c r="W35" s="24">
        <f t="shared" si="12"/>
        <v>237</v>
      </c>
      <c r="X35" s="27">
        <f t="shared" si="13"/>
        <v>927</v>
      </c>
      <c r="Y35" s="22">
        <v>127</v>
      </c>
      <c r="Z35" s="23">
        <f t="shared" si="14"/>
        <v>38</v>
      </c>
      <c r="AA35" s="24">
        <f t="shared" si="15"/>
        <v>165</v>
      </c>
      <c r="AB35" s="25">
        <f t="shared" si="16"/>
        <v>1092</v>
      </c>
      <c r="AC35" s="55">
        <f t="shared" si="20"/>
        <v>864</v>
      </c>
      <c r="AD35" s="26">
        <f t="shared" si="21"/>
        <v>144</v>
      </c>
    </row>
    <row r="36" spans="1:30" ht="12.75">
      <c r="A36" s="19">
        <v>33</v>
      </c>
      <c r="B36" s="20" t="s">
        <v>205</v>
      </c>
      <c r="C36" s="20">
        <v>164</v>
      </c>
      <c r="D36" s="21">
        <v>32</v>
      </c>
      <c r="E36" s="28">
        <v>2</v>
      </c>
      <c r="F36" s="22">
        <v>123</v>
      </c>
      <c r="G36" s="23">
        <f aca="true" t="shared" si="22" ref="G36:G52">D36</f>
        <v>32</v>
      </c>
      <c r="H36" s="24">
        <f aca="true" t="shared" si="23" ref="H36:H52">SUM(F36:G36)</f>
        <v>155</v>
      </c>
      <c r="I36" s="22">
        <v>132</v>
      </c>
      <c r="J36" s="23">
        <f aca="true" t="shared" si="24" ref="J36:J52">D36</f>
        <v>32</v>
      </c>
      <c r="K36" s="24">
        <f aca="true" t="shared" si="25" ref="K36:K52">SUM(I36:J36)</f>
        <v>164</v>
      </c>
      <c r="L36" s="27">
        <f aca="true" t="shared" si="26" ref="L36:L52">H36+K36</f>
        <v>319</v>
      </c>
      <c r="M36" s="22">
        <v>134</v>
      </c>
      <c r="N36" s="23">
        <f aca="true" t="shared" si="27" ref="N36:N52">D36</f>
        <v>32</v>
      </c>
      <c r="O36" s="24">
        <f aca="true" t="shared" si="28" ref="O36:O52">SUM(M36:N36)</f>
        <v>166</v>
      </c>
      <c r="P36" s="27">
        <f aca="true" t="shared" si="29" ref="P36:P52">L36+O36</f>
        <v>485</v>
      </c>
      <c r="Q36" s="22">
        <v>144</v>
      </c>
      <c r="R36" s="23">
        <f aca="true" t="shared" si="30" ref="R36:R52">D36</f>
        <v>32</v>
      </c>
      <c r="S36" s="24">
        <f aca="true" t="shared" si="31" ref="S36:S52">SUM(Q36:R36)</f>
        <v>176</v>
      </c>
      <c r="T36" s="27">
        <f aca="true" t="shared" si="32" ref="T36:T52">P36+S36</f>
        <v>661</v>
      </c>
      <c r="U36" s="22">
        <v>218</v>
      </c>
      <c r="V36" s="23">
        <f aca="true" t="shared" si="33" ref="V36:V52">D36</f>
        <v>32</v>
      </c>
      <c r="W36" s="24">
        <f aca="true" t="shared" si="34" ref="W36:W52">SUM(U36:V36)</f>
        <v>250</v>
      </c>
      <c r="X36" s="27">
        <f aca="true" t="shared" si="35" ref="X36:X52">T36+W36</f>
        <v>911</v>
      </c>
      <c r="Y36" s="22">
        <v>148</v>
      </c>
      <c r="Z36" s="23">
        <f aca="true" t="shared" si="36" ref="Z36:Z52">D36</f>
        <v>32</v>
      </c>
      <c r="AA36" s="24">
        <f aca="true" t="shared" si="37" ref="AA36:AA52">SUM(Y36:Z36)</f>
        <v>180</v>
      </c>
      <c r="AB36" s="25">
        <f aca="true" t="shared" si="38" ref="AB36:AB52">H36+K36+O36+S36+W36+AA36</f>
        <v>1091</v>
      </c>
      <c r="AC36" s="55">
        <f t="shared" si="20"/>
        <v>899</v>
      </c>
      <c r="AD36" s="26">
        <f t="shared" si="21"/>
        <v>149.83333333333334</v>
      </c>
    </row>
    <row r="37" spans="1:30" ht="12.75">
      <c r="A37" s="19">
        <v>34</v>
      </c>
      <c r="B37" s="20" t="s">
        <v>212</v>
      </c>
      <c r="C37" s="20">
        <v>159</v>
      </c>
      <c r="D37" s="21">
        <v>36</v>
      </c>
      <c r="E37" s="28">
        <v>31</v>
      </c>
      <c r="F37" s="22">
        <v>166</v>
      </c>
      <c r="G37" s="23">
        <f t="shared" si="22"/>
        <v>36</v>
      </c>
      <c r="H37" s="24">
        <f t="shared" si="23"/>
        <v>202</v>
      </c>
      <c r="I37" s="22">
        <v>172</v>
      </c>
      <c r="J37" s="23">
        <f t="shared" si="24"/>
        <v>36</v>
      </c>
      <c r="K37" s="24">
        <f t="shared" si="25"/>
        <v>208</v>
      </c>
      <c r="L37" s="27">
        <f t="shared" si="26"/>
        <v>410</v>
      </c>
      <c r="M37" s="22">
        <v>194</v>
      </c>
      <c r="N37" s="23">
        <f t="shared" si="27"/>
        <v>36</v>
      </c>
      <c r="O37" s="24">
        <f t="shared" si="28"/>
        <v>230</v>
      </c>
      <c r="P37" s="27">
        <f t="shared" si="29"/>
        <v>640</v>
      </c>
      <c r="Q37" s="22">
        <v>114</v>
      </c>
      <c r="R37" s="23">
        <f t="shared" si="30"/>
        <v>36</v>
      </c>
      <c r="S37" s="24">
        <f t="shared" si="31"/>
        <v>150</v>
      </c>
      <c r="T37" s="27">
        <f t="shared" si="32"/>
        <v>790</v>
      </c>
      <c r="U37" s="22">
        <v>115</v>
      </c>
      <c r="V37" s="23">
        <f t="shared" si="33"/>
        <v>36</v>
      </c>
      <c r="W37" s="24">
        <f t="shared" si="34"/>
        <v>151</v>
      </c>
      <c r="X37" s="27">
        <f t="shared" si="35"/>
        <v>941</v>
      </c>
      <c r="Y37" s="22">
        <v>114</v>
      </c>
      <c r="Z37" s="23">
        <f t="shared" si="36"/>
        <v>36</v>
      </c>
      <c r="AA37" s="24">
        <f t="shared" si="37"/>
        <v>150</v>
      </c>
      <c r="AB37" s="25">
        <f t="shared" si="38"/>
        <v>1091</v>
      </c>
      <c r="AC37" s="55">
        <f t="shared" si="20"/>
        <v>875</v>
      </c>
      <c r="AD37" s="26">
        <f t="shared" si="21"/>
        <v>145.83333333333334</v>
      </c>
    </row>
    <row r="38" spans="1:30" ht="12.75">
      <c r="A38" s="19">
        <v>35</v>
      </c>
      <c r="B38" s="20" t="s">
        <v>176</v>
      </c>
      <c r="C38" s="20">
        <v>132</v>
      </c>
      <c r="D38" s="21">
        <v>61</v>
      </c>
      <c r="E38" s="28">
        <v>29</v>
      </c>
      <c r="F38" s="22">
        <v>97</v>
      </c>
      <c r="G38" s="23">
        <f t="shared" si="22"/>
        <v>61</v>
      </c>
      <c r="H38" s="24">
        <f t="shared" si="23"/>
        <v>158</v>
      </c>
      <c r="I38" s="22">
        <v>108</v>
      </c>
      <c r="J38" s="23">
        <f t="shared" si="24"/>
        <v>61</v>
      </c>
      <c r="K38" s="24">
        <f t="shared" si="25"/>
        <v>169</v>
      </c>
      <c r="L38" s="27">
        <f t="shared" si="26"/>
        <v>327</v>
      </c>
      <c r="M38" s="22">
        <v>115</v>
      </c>
      <c r="N38" s="23">
        <f t="shared" si="27"/>
        <v>61</v>
      </c>
      <c r="O38" s="24">
        <f t="shared" si="28"/>
        <v>176</v>
      </c>
      <c r="P38" s="27">
        <f t="shared" si="29"/>
        <v>503</v>
      </c>
      <c r="Q38" s="22">
        <v>124</v>
      </c>
      <c r="R38" s="23">
        <f t="shared" si="30"/>
        <v>61</v>
      </c>
      <c r="S38" s="24">
        <f t="shared" si="31"/>
        <v>185</v>
      </c>
      <c r="T38" s="27">
        <f t="shared" si="32"/>
        <v>688</v>
      </c>
      <c r="U38" s="22">
        <v>140</v>
      </c>
      <c r="V38" s="23">
        <f t="shared" si="33"/>
        <v>61</v>
      </c>
      <c r="W38" s="24">
        <f t="shared" si="34"/>
        <v>201</v>
      </c>
      <c r="X38" s="27">
        <f t="shared" si="35"/>
        <v>889</v>
      </c>
      <c r="Y38" s="22">
        <v>125</v>
      </c>
      <c r="Z38" s="23">
        <f t="shared" si="36"/>
        <v>61</v>
      </c>
      <c r="AA38" s="24">
        <f t="shared" si="37"/>
        <v>186</v>
      </c>
      <c r="AB38" s="25">
        <f t="shared" si="38"/>
        <v>1075</v>
      </c>
      <c r="AC38" s="55">
        <f t="shared" si="20"/>
        <v>709</v>
      </c>
      <c r="AD38" s="26">
        <f t="shared" si="21"/>
        <v>118.16666666666667</v>
      </c>
    </row>
    <row r="39" spans="1:30" ht="12.75">
      <c r="A39" s="19">
        <v>36</v>
      </c>
      <c r="B39" s="20" t="s">
        <v>180</v>
      </c>
      <c r="C39" s="20">
        <v>166</v>
      </c>
      <c r="D39" s="21">
        <v>30</v>
      </c>
      <c r="E39" s="28">
        <v>34</v>
      </c>
      <c r="F39" s="22">
        <v>115</v>
      </c>
      <c r="G39" s="23">
        <f t="shared" si="22"/>
        <v>30</v>
      </c>
      <c r="H39" s="24">
        <f t="shared" si="23"/>
        <v>145</v>
      </c>
      <c r="I39" s="22">
        <v>105</v>
      </c>
      <c r="J39" s="23">
        <f t="shared" si="24"/>
        <v>30</v>
      </c>
      <c r="K39" s="24">
        <f t="shared" si="25"/>
        <v>135</v>
      </c>
      <c r="L39" s="27">
        <f t="shared" si="26"/>
        <v>280</v>
      </c>
      <c r="M39" s="22">
        <v>171</v>
      </c>
      <c r="N39" s="23">
        <f t="shared" si="27"/>
        <v>30</v>
      </c>
      <c r="O39" s="24">
        <f t="shared" si="28"/>
        <v>201</v>
      </c>
      <c r="P39" s="27">
        <f t="shared" si="29"/>
        <v>481</v>
      </c>
      <c r="Q39" s="22">
        <v>162</v>
      </c>
      <c r="R39" s="23">
        <f t="shared" si="30"/>
        <v>30</v>
      </c>
      <c r="S39" s="24">
        <f t="shared" si="31"/>
        <v>192</v>
      </c>
      <c r="T39" s="27">
        <f t="shared" si="32"/>
        <v>673</v>
      </c>
      <c r="U39" s="22">
        <v>193</v>
      </c>
      <c r="V39" s="23">
        <f t="shared" si="33"/>
        <v>30</v>
      </c>
      <c r="W39" s="24">
        <f t="shared" si="34"/>
        <v>223</v>
      </c>
      <c r="X39" s="27">
        <f t="shared" si="35"/>
        <v>896</v>
      </c>
      <c r="Y39" s="22">
        <v>149</v>
      </c>
      <c r="Z39" s="23">
        <f t="shared" si="36"/>
        <v>30</v>
      </c>
      <c r="AA39" s="24">
        <f t="shared" si="37"/>
        <v>179</v>
      </c>
      <c r="AB39" s="25">
        <f t="shared" si="38"/>
        <v>1075</v>
      </c>
      <c r="AC39" s="55">
        <f t="shared" si="20"/>
        <v>895</v>
      </c>
      <c r="AD39" s="26">
        <f t="shared" si="21"/>
        <v>149.16666666666666</v>
      </c>
    </row>
    <row r="40" spans="1:30" ht="12.75">
      <c r="A40" s="19">
        <v>37</v>
      </c>
      <c r="B40" s="20" t="s">
        <v>209</v>
      </c>
      <c r="C40" s="20">
        <v>184</v>
      </c>
      <c r="D40" s="21">
        <v>14</v>
      </c>
      <c r="E40" s="28">
        <v>19</v>
      </c>
      <c r="F40" s="22">
        <v>217</v>
      </c>
      <c r="G40" s="23">
        <f t="shared" si="22"/>
        <v>14</v>
      </c>
      <c r="H40" s="24">
        <f t="shared" si="23"/>
        <v>231</v>
      </c>
      <c r="I40" s="22">
        <v>139</v>
      </c>
      <c r="J40" s="23">
        <f t="shared" si="24"/>
        <v>14</v>
      </c>
      <c r="K40" s="24">
        <f t="shared" si="25"/>
        <v>153</v>
      </c>
      <c r="L40" s="27">
        <f t="shared" si="26"/>
        <v>384</v>
      </c>
      <c r="M40" s="22">
        <v>156</v>
      </c>
      <c r="N40" s="23">
        <f t="shared" si="27"/>
        <v>14</v>
      </c>
      <c r="O40" s="24">
        <f t="shared" si="28"/>
        <v>170</v>
      </c>
      <c r="P40" s="27">
        <f t="shared" si="29"/>
        <v>554</v>
      </c>
      <c r="Q40" s="22">
        <v>143</v>
      </c>
      <c r="R40" s="23">
        <f t="shared" si="30"/>
        <v>14</v>
      </c>
      <c r="S40" s="24">
        <f t="shared" si="31"/>
        <v>157</v>
      </c>
      <c r="T40" s="27">
        <f t="shared" si="32"/>
        <v>711</v>
      </c>
      <c r="U40" s="22">
        <v>180</v>
      </c>
      <c r="V40" s="23">
        <f t="shared" si="33"/>
        <v>14</v>
      </c>
      <c r="W40" s="24">
        <f t="shared" si="34"/>
        <v>194</v>
      </c>
      <c r="X40" s="27">
        <f t="shared" si="35"/>
        <v>905</v>
      </c>
      <c r="Y40" s="22">
        <v>150</v>
      </c>
      <c r="Z40" s="23">
        <f t="shared" si="36"/>
        <v>14</v>
      </c>
      <c r="AA40" s="24">
        <f t="shared" si="37"/>
        <v>164</v>
      </c>
      <c r="AB40" s="25">
        <f t="shared" si="38"/>
        <v>1069</v>
      </c>
      <c r="AC40" s="55">
        <f t="shared" si="20"/>
        <v>985</v>
      </c>
      <c r="AD40" s="26">
        <f t="shared" si="21"/>
        <v>164.16666666666666</v>
      </c>
    </row>
    <row r="41" spans="1:30" ht="12.75">
      <c r="A41" s="19">
        <v>38</v>
      </c>
      <c r="B41" s="20" t="s">
        <v>207</v>
      </c>
      <c r="C41" s="20">
        <v>175</v>
      </c>
      <c r="D41" s="21">
        <v>22</v>
      </c>
      <c r="E41" s="28">
        <v>8</v>
      </c>
      <c r="F41" s="22">
        <v>120</v>
      </c>
      <c r="G41" s="23">
        <f t="shared" si="22"/>
        <v>22</v>
      </c>
      <c r="H41" s="24">
        <f t="shared" si="23"/>
        <v>142</v>
      </c>
      <c r="I41" s="22">
        <v>173</v>
      </c>
      <c r="J41" s="23">
        <f t="shared" si="24"/>
        <v>22</v>
      </c>
      <c r="K41" s="24">
        <f t="shared" si="25"/>
        <v>195</v>
      </c>
      <c r="L41" s="27">
        <f t="shared" si="26"/>
        <v>337</v>
      </c>
      <c r="M41" s="22">
        <v>149</v>
      </c>
      <c r="N41" s="23">
        <f t="shared" si="27"/>
        <v>22</v>
      </c>
      <c r="O41" s="24">
        <f t="shared" si="28"/>
        <v>171</v>
      </c>
      <c r="P41" s="27">
        <f t="shared" si="29"/>
        <v>508</v>
      </c>
      <c r="Q41" s="22">
        <v>155</v>
      </c>
      <c r="R41" s="23">
        <f t="shared" si="30"/>
        <v>22</v>
      </c>
      <c r="S41" s="24">
        <f t="shared" si="31"/>
        <v>177</v>
      </c>
      <c r="T41" s="27">
        <f t="shared" si="32"/>
        <v>685</v>
      </c>
      <c r="U41" s="22">
        <v>158</v>
      </c>
      <c r="V41" s="23">
        <f t="shared" si="33"/>
        <v>22</v>
      </c>
      <c r="W41" s="24">
        <f t="shared" si="34"/>
        <v>180</v>
      </c>
      <c r="X41" s="27">
        <f t="shared" si="35"/>
        <v>865</v>
      </c>
      <c r="Y41" s="22">
        <v>181</v>
      </c>
      <c r="Z41" s="23">
        <f t="shared" si="36"/>
        <v>22</v>
      </c>
      <c r="AA41" s="24">
        <f t="shared" si="37"/>
        <v>203</v>
      </c>
      <c r="AB41" s="25">
        <f t="shared" si="38"/>
        <v>1068</v>
      </c>
      <c r="AC41" s="55">
        <f t="shared" si="20"/>
        <v>936</v>
      </c>
      <c r="AD41" s="26">
        <f t="shared" si="21"/>
        <v>156</v>
      </c>
    </row>
    <row r="42" spans="1:30" ht="12.75">
      <c r="A42" s="19">
        <v>39</v>
      </c>
      <c r="B42" s="20" t="s">
        <v>174</v>
      </c>
      <c r="C42" s="20">
        <v>155</v>
      </c>
      <c r="D42" s="21">
        <v>40</v>
      </c>
      <c r="E42" s="28">
        <v>24</v>
      </c>
      <c r="F42" s="22">
        <v>111</v>
      </c>
      <c r="G42" s="23">
        <f t="shared" si="22"/>
        <v>40</v>
      </c>
      <c r="H42" s="24">
        <f t="shared" si="23"/>
        <v>151</v>
      </c>
      <c r="I42" s="22">
        <v>107</v>
      </c>
      <c r="J42" s="23">
        <f t="shared" si="24"/>
        <v>40</v>
      </c>
      <c r="K42" s="24">
        <f t="shared" si="25"/>
        <v>147</v>
      </c>
      <c r="L42" s="27">
        <f t="shared" si="26"/>
        <v>298</v>
      </c>
      <c r="M42" s="22">
        <v>132</v>
      </c>
      <c r="N42" s="23">
        <f t="shared" si="27"/>
        <v>40</v>
      </c>
      <c r="O42" s="24">
        <f t="shared" si="28"/>
        <v>172</v>
      </c>
      <c r="P42" s="27">
        <f t="shared" si="29"/>
        <v>470</v>
      </c>
      <c r="Q42" s="22">
        <v>153</v>
      </c>
      <c r="R42" s="23">
        <f t="shared" si="30"/>
        <v>40</v>
      </c>
      <c r="S42" s="24">
        <f t="shared" si="31"/>
        <v>193</v>
      </c>
      <c r="T42" s="27">
        <f t="shared" si="32"/>
        <v>663</v>
      </c>
      <c r="U42" s="22">
        <v>146</v>
      </c>
      <c r="V42" s="23">
        <f t="shared" si="33"/>
        <v>40</v>
      </c>
      <c r="W42" s="24">
        <f t="shared" si="34"/>
        <v>186</v>
      </c>
      <c r="X42" s="27">
        <f t="shared" si="35"/>
        <v>849</v>
      </c>
      <c r="Y42" s="22">
        <v>153</v>
      </c>
      <c r="Z42" s="23">
        <f t="shared" si="36"/>
        <v>40</v>
      </c>
      <c r="AA42" s="24">
        <f t="shared" si="37"/>
        <v>193</v>
      </c>
      <c r="AB42" s="25">
        <f t="shared" si="38"/>
        <v>1042</v>
      </c>
      <c r="AC42" s="55">
        <f t="shared" si="20"/>
        <v>802</v>
      </c>
      <c r="AD42" s="26">
        <f t="shared" si="21"/>
        <v>133.66666666666666</v>
      </c>
    </row>
    <row r="43" spans="1:30" ht="12.75">
      <c r="A43" s="19">
        <v>40</v>
      </c>
      <c r="B43" s="20" t="s">
        <v>166</v>
      </c>
      <c r="C43" s="20">
        <v>175</v>
      </c>
      <c r="D43" s="21">
        <v>22</v>
      </c>
      <c r="E43" s="28">
        <v>14</v>
      </c>
      <c r="F43" s="22">
        <v>142</v>
      </c>
      <c r="G43" s="23">
        <f t="shared" si="22"/>
        <v>22</v>
      </c>
      <c r="H43" s="24">
        <f t="shared" si="23"/>
        <v>164</v>
      </c>
      <c r="I43" s="22">
        <v>146</v>
      </c>
      <c r="J43" s="23">
        <f t="shared" si="24"/>
        <v>22</v>
      </c>
      <c r="K43" s="24">
        <f t="shared" si="25"/>
        <v>168</v>
      </c>
      <c r="L43" s="27">
        <f t="shared" si="26"/>
        <v>332</v>
      </c>
      <c r="M43" s="22">
        <v>181</v>
      </c>
      <c r="N43" s="23">
        <f t="shared" si="27"/>
        <v>22</v>
      </c>
      <c r="O43" s="24">
        <f t="shared" si="28"/>
        <v>203</v>
      </c>
      <c r="P43" s="27">
        <f t="shared" si="29"/>
        <v>535</v>
      </c>
      <c r="Q43" s="22">
        <v>135</v>
      </c>
      <c r="R43" s="23">
        <f t="shared" si="30"/>
        <v>22</v>
      </c>
      <c r="S43" s="24">
        <f t="shared" si="31"/>
        <v>157</v>
      </c>
      <c r="T43" s="27">
        <f t="shared" si="32"/>
        <v>692</v>
      </c>
      <c r="U43" s="22">
        <v>174</v>
      </c>
      <c r="V43" s="23">
        <f t="shared" si="33"/>
        <v>22</v>
      </c>
      <c r="W43" s="24">
        <f t="shared" si="34"/>
        <v>196</v>
      </c>
      <c r="X43" s="27">
        <f t="shared" si="35"/>
        <v>888</v>
      </c>
      <c r="Y43" s="22">
        <v>128</v>
      </c>
      <c r="Z43" s="23">
        <f t="shared" si="36"/>
        <v>22</v>
      </c>
      <c r="AA43" s="24">
        <f t="shared" si="37"/>
        <v>150</v>
      </c>
      <c r="AB43" s="25">
        <f t="shared" si="38"/>
        <v>1038</v>
      </c>
      <c r="AC43" s="55">
        <f t="shared" si="20"/>
        <v>906</v>
      </c>
      <c r="AD43" s="26">
        <f t="shared" si="21"/>
        <v>151</v>
      </c>
    </row>
    <row r="44" spans="1:30" ht="12.75">
      <c r="A44" s="19">
        <v>41</v>
      </c>
      <c r="B44" s="20" t="s">
        <v>168</v>
      </c>
      <c r="C44" s="20">
        <v>163</v>
      </c>
      <c r="D44" s="21">
        <v>33</v>
      </c>
      <c r="E44" s="28">
        <v>15</v>
      </c>
      <c r="F44" s="22">
        <v>97</v>
      </c>
      <c r="G44" s="23">
        <f t="shared" si="22"/>
        <v>33</v>
      </c>
      <c r="H44" s="24">
        <f t="shared" si="23"/>
        <v>130</v>
      </c>
      <c r="I44" s="22">
        <v>140</v>
      </c>
      <c r="J44" s="23">
        <f t="shared" si="24"/>
        <v>33</v>
      </c>
      <c r="K44" s="24">
        <f t="shared" si="25"/>
        <v>173</v>
      </c>
      <c r="L44" s="27">
        <f t="shared" si="26"/>
        <v>303</v>
      </c>
      <c r="M44" s="22">
        <v>106</v>
      </c>
      <c r="N44" s="23">
        <f t="shared" si="27"/>
        <v>33</v>
      </c>
      <c r="O44" s="24">
        <f t="shared" si="28"/>
        <v>139</v>
      </c>
      <c r="P44" s="27">
        <f t="shared" si="29"/>
        <v>442</v>
      </c>
      <c r="Q44" s="22">
        <v>139</v>
      </c>
      <c r="R44" s="23">
        <f t="shared" si="30"/>
        <v>33</v>
      </c>
      <c r="S44" s="24">
        <f t="shared" si="31"/>
        <v>172</v>
      </c>
      <c r="T44" s="27">
        <f t="shared" si="32"/>
        <v>614</v>
      </c>
      <c r="U44" s="22">
        <v>159</v>
      </c>
      <c r="V44" s="23">
        <f t="shared" si="33"/>
        <v>33</v>
      </c>
      <c r="W44" s="24">
        <f t="shared" si="34"/>
        <v>192</v>
      </c>
      <c r="X44" s="27">
        <f t="shared" si="35"/>
        <v>806</v>
      </c>
      <c r="Y44" s="22">
        <v>192</v>
      </c>
      <c r="Z44" s="23">
        <f t="shared" si="36"/>
        <v>33</v>
      </c>
      <c r="AA44" s="24">
        <f t="shared" si="37"/>
        <v>225</v>
      </c>
      <c r="AB44" s="25">
        <f t="shared" si="38"/>
        <v>1031</v>
      </c>
      <c r="AC44" s="55">
        <f t="shared" si="20"/>
        <v>833</v>
      </c>
      <c r="AD44" s="26">
        <f t="shared" si="21"/>
        <v>138.83333333333334</v>
      </c>
    </row>
    <row r="45" spans="1:30" ht="12.75">
      <c r="A45" s="19">
        <v>42</v>
      </c>
      <c r="B45" s="20" t="s">
        <v>107</v>
      </c>
      <c r="C45" s="20">
        <v>181</v>
      </c>
      <c r="D45" s="21">
        <v>17</v>
      </c>
      <c r="E45" s="28">
        <v>37</v>
      </c>
      <c r="F45" s="22">
        <v>140</v>
      </c>
      <c r="G45" s="23">
        <f t="shared" si="22"/>
        <v>17</v>
      </c>
      <c r="H45" s="24">
        <f t="shared" si="23"/>
        <v>157</v>
      </c>
      <c r="I45" s="22">
        <v>182</v>
      </c>
      <c r="J45" s="23">
        <f t="shared" si="24"/>
        <v>17</v>
      </c>
      <c r="K45" s="24">
        <f t="shared" si="25"/>
        <v>199</v>
      </c>
      <c r="L45" s="27">
        <f t="shared" si="26"/>
        <v>356</v>
      </c>
      <c r="M45" s="22">
        <v>141</v>
      </c>
      <c r="N45" s="23">
        <f t="shared" si="27"/>
        <v>17</v>
      </c>
      <c r="O45" s="24">
        <f t="shared" si="28"/>
        <v>158</v>
      </c>
      <c r="P45" s="27">
        <f t="shared" si="29"/>
        <v>514</v>
      </c>
      <c r="Q45" s="22">
        <v>160</v>
      </c>
      <c r="R45" s="23">
        <f t="shared" si="30"/>
        <v>17</v>
      </c>
      <c r="S45" s="24">
        <f t="shared" si="31"/>
        <v>177</v>
      </c>
      <c r="T45" s="27">
        <f t="shared" si="32"/>
        <v>691</v>
      </c>
      <c r="U45" s="22">
        <v>186</v>
      </c>
      <c r="V45" s="23">
        <f t="shared" si="33"/>
        <v>17</v>
      </c>
      <c r="W45" s="24">
        <f t="shared" si="34"/>
        <v>203</v>
      </c>
      <c r="X45" s="27">
        <f t="shared" si="35"/>
        <v>894</v>
      </c>
      <c r="Y45" s="22">
        <v>120</v>
      </c>
      <c r="Z45" s="23">
        <f t="shared" si="36"/>
        <v>17</v>
      </c>
      <c r="AA45" s="24">
        <f t="shared" si="37"/>
        <v>137</v>
      </c>
      <c r="AB45" s="25">
        <f t="shared" si="38"/>
        <v>1031</v>
      </c>
      <c r="AC45" s="55">
        <f t="shared" si="20"/>
        <v>929</v>
      </c>
      <c r="AD45" s="26">
        <f t="shared" si="21"/>
        <v>154.83333333333334</v>
      </c>
    </row>
    <row r="46" spans="1:30" ht="12.75">
      <c r="A46" s="19">
        <v>43</v>
      </c>
      <c r="B46" s="20" t="s">
        <v>175</v>
      </c>
      <c r="C46" s="20">
        <v>149</v>
      </c>
      <c r="D46" s="21">
        <v>45</v>
      </c>
      <c r="E46" s="28">
        <v>28</v>
      </c>
      <c r="F46" s="22">
        <v>109</v>
      </c>
      <c r="G46" s="23">
        <f t="shared" si="22"/>
        <v>45</v>
      </c>
      <c r="H46" s="24">
        <f t="shared" si="23"/>
        <v>154</v>
      </c>
      <c r="I46" s="22">
        <v>136</v>
      </c>
      <c r="J46" s="23">
        <f t="shared" si="24"/>
        <v>45</v>
      </c>
      <c r="K46" s="24">
        <f t="shared" si="25"/>
        <v>181</v>
      </c>
      <c r="L46" s="27">
        <f t="shared" si="26"/>
        <v>335</v>
      </c>
      <c r="M46" s="22">
        <v>147</v>
      </c>
      <c r="N46" s="23">
        <f t="shared" si="27"/>
        <v>45</v>
      </c>
      <c r="O46" s="24">
        <f t="shared" si="28"/>
        <v>192</v>
      </c>
      <c r="P46" s="27">
        <f t="shared" si="29"/>
        <v>527</v>
      </c>
      <c r="Q46" s="22">
        <v>137</v>
      </c>
      <c r="R46" s="23">
        <f t="shared" si="30"/>
        <v>45</v>
      </c>
      <c r="S46" s="24">
        <f t="shared" si="31"/>
        <v>182</v>
      </c>
      <c r="T46" s="27">
        <f t="shared" si="32"/>
        <v>709</v>
      </c>
      <c r="U46" s="22">
        <v>111</v>
      </c>
      <c r="V46" s="23">
        <f t="shared" si="33"/>
        <v>45</v>
      </c>
      <c r="W46" s="24">
        <f t="shared" si="34"/>
        <v>156</v>
      </c>
      <c r="X46" s="27">
        <f t="shared" si="35"/>
        <v>865</v>
      </c>
      <c r="Y46" s="22">
        <v>116</v>
      </c>
      <c r="Z46" s="23">
        <f t="shared" si="36"/>
        <v>45</v>
      </c>
      <c r="AA46" s="24">
        <f t="shared" si="37"/>
        <v>161</v>
      </c>
      <c r="AB46" s="25">
        <f t="shared" si="38"/>
        <v>1026</v>
      </c>
      <c r="AC46" s="55">
        <f t="shared" si="20"/>
        <v>756</v>
      </c>
      <c r="AD46" s="26">
        <f t="shared" si="21"/>
        <v>126</v>
      </c>
    </row>
    <row r="47" spans="1:30" ht="12.75">
      <c r="A47" s="19">
        <v>44</v>
      </c>
      <c r="B47" s="20" t="s">
        <v>189</v>
      </c>
      <c r="C47" s="20">
        <v>157</v>
      </c>
      <c r="D47" s="21">
        <v>38</v>
      </c>
      <c r="E47" s="28">
        <v>46</v>
      </c>
      <c r="F47" s="22">
        <v>111</v>
      </c>
      <c r="G47" s="23">
        <f t="shared" si="22"/>
        <v>38</v>
      </c>
      <c r="H47" s="24">
        <f t="shared" si="23"/>
        <v>149</v>
      </c>
      <c r="I47" s="22">
        <v>132</v>
      </c>
      <c r="J47" s="23">
        <f t="shared" si="24"/>
        <v>38</v>
      </c>
      <c r="K47" s="24">
        <f t="shared" si="25"/>
        <v>170</v>
      </c>
      <c r="L47" s="27">
        <f t="shared" si="26"/>
        <v>319</v>
      </c>
      <c r="M47" s="22">
        <v>116</v>
      </c>
      <c r="N47" s="23">
        <f t="shared" si="27"/>
        <v>38</v>
      </c>
      <c r="O47" s="24">
        <f t="shared" si="28"/>
        <v>154</v>
      </c>
      <c r="P47" s="27">
        <f t="shared" si="29"/>
        <v>473</v>
      </c>
      <c r="Q47" s="22">
        <v>132</v>
      </c>
      <c r="R47" s="23">
        <f t="shared" si="30"/>
        <v>38</v>
      </c>
      <c r="S47" s="24">
        <f t="shared" si="31"/>
        <v>170</v>
      </c>
      <c r="T47" s="27">
        <f t="shared" si="32"/>
        <v>643</v>
      </c>
      <c r="U47" s="22">
        <v>141</v>
      </c>
      <c r="V47" s="23">
        <f t="shared" si="33"/>
        <v>38</v>
      </c>
      <c r="W47" s="24">
        <f t="shared" si="34"/>
        <v>179</v>
      </c>
      <c r="X47" s="27">
        <f t="shared" si="35"/>
        <v>822</v>
      </c>
      <c r="Y47" s="22">
        <v>154</v>
      </c>
      <c r="Z47" s="23">
        <f t="shared" si="36"/>
        <v>38</v>
      </c>
      <c r="AA47" s="24">
        <f t="shared" si="37"/>
        <v>192</v>
      </c>
      <c r="AB47" s="25">
        <f t="shared" si="38"/>
        <v>1014</v>
      </c>
      <c r="AC47" s="55">
        <f t="shared" si="20"/>
        <v>786</v>
      </c>
      <c r="AD47" s="26">
        <f t="shared" si="21"/>
        <v>131</v>
      </c>
    </row>
    <row r="48" spans="1:30" ht="12.75">
      <c r="A48" s="19">
        <v>45</v>
      </c>
      <c r="B48" s="20" t="s">
        <v>152</v>
      </c>
      <c r="C48" s="20">
        <v>176</v>
      </c>
      <c r="D48" s="21">
        <v>21</v>
      </c>
      <c r="E48" s="28">
        <v>1</v>
      </c>
      <c r="F48" s="22">
        <v>130</v>
      </c>
      <c r="G48" s="23">
        <f t="shared" si="22"/>
        <v>21</v>
      </c>
      <c r="H48" s="24">
        <f t="shared" si="23"/>
        <v>151</v>
      </c>
      <c r="I48" s="22">
        <v>123</v>
      </c>
      <c r="J48" s="23">
        <f t="shared" si="24"/>
        <v>21</v>
      </c>
      <c r="K48" s="24">
        <f t="shared" si="25"/>
        <v>144</v>
      </c>
      <c r="L48" s="27">
        <f t="shared" si="26"/>
        <v>295</v>
      </c>
      <c r="M48" s="22">
        <v>151</v>
      </c>
      <c r="N48" s="23">
        <f t="shared" si="27"/>
        <v>21</v>
      </c>
      <c r="O48" s="24">
        <f t="shared" si="28"/>
        <v>172</v>
      </c>
      <c r="P48" s="27">
        <f t="shared" si="29"/>
        <v>467</v>
      </c>
      <c r="Q48" s="22">
        <v>149</v>
      </c>
      <c r="R48" s="23">
        <f t="shared" si="30"/>
        <v>21</v>
      </c>
      <c r="S48" s="24">
        <f t="shared" si="31"/>
        <v>170</v>
      </c>
      <c r="T48" s="27">
        <f t="shared" si="32"/>
        <v>637</v>
      </c>
      <c r="U48" s="22">
        <v>189</v>
      </c>
      <c r="V48" s="23">
        <f t="shared" si="33"/>
        <v>21</v>
      </c>
      <c r="W48" s="24">
        <f t="shared" si="34"/>
        <v>210</v>
      </c>
      <c r="X48" s="27">
        <f t="shared" si="35"/>
        <v>847</v>
      </c>
      <c r="Y48" s="22">
        <v>141</v>
      </c>
      <c r="Z48" s="23">
        <f t="shared" si="36"/>
        <v>21</v>
      </c>
      <c r="AA48" s="24">
        <f t="shared" si="37"/>
        <v>162</v>
      </c>
      <c r="AB48" s="25">
        <f t="shared" si="38"/>
        <v>1009</v>
      </c>
      <c r="AC48" s="55">
        <f t="shared" si="20"/>
        <v>883</v>
      </c>
      <c r="AD48" s="26">
        <f t="shared" si="21"/>
        <v>147.16666666666666</v>
      </c>
    </row>
    <row r="49" spans="1:30" ht="12.75">
      <c r="A49" s="19">
        <v>46</v>
      </c>
      <c r="B49" s="20" t="s">
        <v>183</v>
      </c>
      <c r="C49" s="20">
        <v>185</v>
      </c>
      <c r="D49" s="21">
        <v>13</v>
      </c>
      <c r="E49" s="28">
        <v>38</v>
      </c>
      <c r="F49" s="22">
        <v>167</v>
      </c>
      <c r="G49" s="23">
        <f t="shared" si="22"/>
        <v>13</v>
      </c>
      <c r="H49" s="24">
        <f t="shared" si="23"/>
        <v>180</v>
      </c>
      <c r="I49" s="22">
        <v>152</v>
      </c>
      <c r="J49" s="23">
        <f t="shared" si="24"/>
        <v>13</v>
      </c>
      <c r="K49" s="24">
        <f t="shared" si="25"/>
        <v>165</v>
      </c>
      <c r="L49" s="27">
        <f t="shared" si="26"/>
        <v>345</v>
      </c>
      <c r="M49" s="22">
        <v>129</v>
      </c>
      <c r="N49" s="23">
        <f t="shared" si="27"/>
        <v>13</v>
      </c>
      <c r="O49" s="24">
        <f t="shared" si="28"/>
        <v>142</v>
      </c>
      <c r="P49" s="27">
        <f t="shared" si="29"/>
        <v>487</v>
      </c>
      <c r="Q49" s="22">
        <v>130</v>
      </c>
      <c r="R49" s="23">
        <f t="shared" si="30"/>
        <v>13</v>
      </c>
      <c r="S49" s="24">
        <f t="shared" si="31"/>
        <v>143</v>
      </c>
      <c r="T49" s="27">
        <f t="shared" si="32"/>
        <v>630</v>
      </c>
      <c r="U49" s="22">
        <v>121</v>
      </c>
      <c r="V49" s="23">
        <f t="shared" si="33"/>
        <v>13</v>
      </c>
      <c r="W49" s="24">
        <f t="shared" si="34"/>
        <v>134</v>
      </c>
      <c r="X49" s="27">
        <f t="shared" si="35"/>
        <v>764</v>
      </c>
      <c r="Y49" s="22">
        <v>182</v>
      </c>
      <c r="Z49" s="23">
        <f t="shared" si="36"/>
        <v>13</v>
      </c>
      <c r="AA49" s="24">
        <f t="shared" si="37"/>
        <v>195</v>
      </c>
      <c r="AB49" s="25">
        <f t="shared" si="38"/>
        <v>959</v>
      </c>
      <c r="AC49" s="55">
        <f t="shared" si="20"/>
        <v>881</v>
      </c>
      <c r="AD49" s="26">
        <f t="shared" si="21"/>
        <v>146.83333333333334</v>
      </c>
    </row>
    <row r="50" spans="1:30" ht="12.75">
      <c r="A50" s="19">
        <v>47</v>
      </c>
      <c r="B50" s="20" t="s">
        <v>177</v>
      </c>
      <c r="C50" s="20">
        <v>193</v>
      </c>
      <c r="D50" s="21">
        <v>6</v>
      </c>
      <c r="E50" s="28">
        <v>32</v>
      </c>
      <c r="F50" s="22">
        <v>157</v>
      </c>
      <c r="G50" s="23">
        <f t="shared" si="22"/>
        <v>6</v>
      </c>
      <c r="H50" s="24">
        <f t="shared" si="23"/>
        <v>163</v>
      </c>
      <c r="I50" s="22">
        <v>147</v>
      </c>
      <c r="J50" s="23">
        <f t="shared" si="24"/>
        <v>6</v>
      </c>
      <c r="K50" s="24">
        <f t="shared" si="25"/>
        <v>153</v>
      </c>
      <c r="L50" s="27">
        <f t="shared" si="26"/>
        <v>316</v>
      </c>
      <c r="M50" s="22">
        <v>159</v>
      </c>
      <c r="N50" s="23">
        <f t="shared" si="27"/>
        <v>6</v>
      </c>
      <c r="O50" s="24">
        <f t="shared" si="28"/>
        <v>165</v>
      </c>
      <c r="P50" s="27">
        <f t="shared" si="29"/>
        <v>481</v>
      </c>
      <c r="Q50" s="22">
        <v>128</v>
      </c>
      <c r="R50" s="23">
        <f t="shared" si="30"/>
        <v>6</v>
      </c>
      <c r="S50" s="24">
        <f t="shared" si="31"/>
        <v>134</v>
      </c>
      <c r="T50" s="27">
        <f t="shared" si="32"/>
        <v>615</v>
      </c>
      <c r="U50" s="22">
        <v>149</v>
      </c>
      <c r="V50" s="23">
        <f t="shared" si="33"/>
        <v>6</v>
      </c>
      <c r="W50" s="24">
        <f t="shared" si="34"/>
        <v>155</v>
      </c>
      <c r="X50" s="27">
        <f t="shared" si="35"/>
        <v>770</v>
      </c>
      <c r="Y50" s="22">
        <v>150</v>
      </c>
      <c r="Z50" s="23">
        <f t="shared" si="36"/>
        <v>6</v>
      </c>
      <c r="AA50" s="24">
        <f t="shared" si="37"/>
        <v>156</v>
      </c>
      <c r="AB50" s="25">
        <f t="shared" si="38"/>
        <v>926</v>
      </c>
      <c r="AC50" s="55">
        <f t="shared" si="20"/>
        <v>890</v>
      </c>
      <c r="AD50" s="26">
        <f t="shared" si="21"/>
        <v>148.33333333333334</v>
      </c>
    </row>
    <row r="51" spans="1:30" ht="12.75">
      <c r="A51" s="19">
        <v>48</v>
      </c>
      <c r="B51" s="20" t="s">
        <v>153</v>
      </c>
      <c r="C51" s="20">
        <v>184</v>
      </c>
      <c r="D51" s="21">
        <v>14</v>
      </c>
      <c r="E51" s="28">
        <v>2</v>
      </c>
      <c r="F51" s="22">
        <v>144</v>
      </c>
      <c r="G51" s="23">
        <f t="shared" si="22"/>
        <v>14</v>
      </c>
      <c r="H51" s="24">
        <f t="shared" si="23"/>
        <v>158</v>
      </c>
      <c r="I51" s="22">
        <v>137</v>
      </c>
      <c r="J51" s="23">
        <f t="shared" si="24"/>
        <v>14</v>
      </c>
      <c r="K51" s="24">
        <f t="shared" si="25"/>
        <v>151</v>
      </c>
      <c r="L51" s="27">
        <f t="shared" si="26"/>
        <v>309</v>
      </c>
      <c r="M51" s="22">
        <v>113</v>
      </c>
      <c r="N51" s="23">
        <f t="shared" si="27"/>
        <v>14</v>
      </c>
      <c r="O51" s="24">
        <f t="shared" si="28"/>
        <v>127</v>
      </c>
      <c r="P51" s="27">
        <f t="shared" si="29"/>
        <v>436</v>
      </c>
      <c r="Q51" s="22">
        <v>157</v>
      </c>
      <c r="R51" s="23">
        <f t="shared" si="30"/>
        <v>14</v>
      </c>
      <c r="S51" s="24">
        <f t="shared" si="31"/>
        <v>171</v>
      </c>
      <c r="T51" s="27">
        <f t="shared" si="32"/>
        <v>607</v>
      </c>
      <c r="U51" s="22">
        <v>125</v>
      </c>
      <c r="V51" s="23">
        <f t="shared" si="33"/>
        <v>14</v>
      </c>
      <c r="W51" s="24">
        <f t="shared" si="34"/>
        <v>139</v>
      </c>
      <c r="X51" s="27">
        <f t="shared" si="35"/>
        <v>746</v>
      </c>
      <c r="Y51" s="22">
        <v>162</v>
      </c>
      <c r="Z51" s="23">
        <f t="shared" si="36"/>
        <v>14</v>
      </c>
      <c r="AA51" s="24">
        <f t="shared" si="37"/>
        <v>176</v>
      </c>
      <c r="AB51" s="25">
        <f t="shared" si="38"/>
        <v>922</v>
      </c>
      <c r="AC51" s="55">
        <f t="shared" si="20"/>
        <v>838</v>
      </c>
      <c r="AD51" s="26">
        <f t="shared" si="21"/>
        <v>139.66666666666666</v>
      </c>
    </row>
    <row r="52" spans="1:30" ht="12.75">
      <c r="A52" s="19">
        <v>49</v>
      </c>
      <c r="B52" s="20" t="s">
        <v>162</v>
      </c>
      <c r="C52" s="20">
        <v>163</v>
      </c>
      <c r="D52" s="21">
        <v>33</v>
      </c>
      <c r="E52" s="28">
        <v>7</v>
      </c>
      <c r="F52" s="22">
        <v>159</v>
      </c>
      <c r="G52" s="23">
        <f t="shared" si="22"/>
        <v>33</v>
      </c>
      <c r="H52" s="24">
        <f t="shared" si="23"/>
        <v>192</v>
      </c>
      <c r="I52" s="22">
        <v>156</v>
      </c>
      <c r="J52" s="23">
        <f t="shared" si="24"/>
        <v>33</v>
      </c>
      <c r="K52" s="24">
        <f t="shared" si="25"/>
        <v>189</v>
      </c>
      <c r="L52" s="27">
        <f t="shared" si="26"/>
        <v>381</v>
      </c>
      <c r="M52" s="22">
        <v>126</v>
      </c>
      <c r="N52" s="23">
        <f t="shared" si="27"/>
        <v>33</v>
      </c>
      <c r="O52" s="24">
        <f t="shared" si="28"/>
        <v>159</v>
      </c>
      <c r="P52" s="27">
        <f t="shared" si="29"/>
        <v>540</v>
      </c>
      <c r="Q52" s="22">
        <v>165</v>
      </c>
      <c r="R52" s="23">
        <f t="shared" si="30"/>
        <v>33</v>
      </c>
      <c r="S52" s="24">
        <f t="shared" si="31"/>
        <v>198</v>
      </c>
      <c r="T52" s="27">
        <f t="shared" si="32"/>
        <v>738</v>
      </c>
      <c r="U52" s="22" t="s">
        <v>270</v>
      </c>
      <c r="V52" s="23">
        <f t="shared" si="33"/>
        <v>33</v>
      </c>
      <c r="W52" s="24">
        <f t="shared" si="34"/>
        <v>33</v>
      </c>
      <c r="X52" s="27">
        <f t="shared" si="35"/>
        <v>771</v>
      </c>
      <c r="Y52" s="22" t="s">
        <v>270</v>
      </c>
      <c r="Z52" s="23">
        <f t="shared" si="36"/>
        <v>33</v>
      </c>
      <c r="AA52" s="24">
        <f t="shared" si="37"/>
        <v>33</v>
      </c>
      <c r="AB52" s="25">
        <f t="shared" si="38"/>
        <v>804</v>
      </c>
      <c r="AC52" s="55">
        <f>F52+I52+M52+Q52</f>
        <v>606</v>
      </c>
      <c r="AD52" s="26">
        <f t="shared" si="21"/>
        <v>151.5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showZeros="0" zoomScalePageLayoutView="0" workbookViewId="0" topLeftCell="A26">
      <selection activeCell="B39" sqref="B3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7" t="s">
        <v>46</v>
      </c>
      <c r="B1" s="72"/>
      <c r="D1" s="78"/>
      <c r="E1" s="72"/>
      <c r="F1" s="72"/>
      <c r="G1" s="79"/>
      <c r="H1" s="79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184</v>
      </c>
      <c r="C4" s="50">
        <v>38</v>
      </c>
      <c r="D4" s="9">
        <v>223</v>
      </c>
      <c r="E4" s="9">
        <v>112</v>
      </c>
      <c r="F4" s="9">
        <v>134</v>
      </c>
      <c r="G4" s="10">
        <f>SUM(D4:F4)</f>
        <v>469</v>
      </c>
      <c r="H4" s="11">
        <f>AVERAGE(D4:F4)</f>
        <v>156.33333333333334</v>
      </c>
    </row>
    <row r="5" spans="1:8" ht="15">
      <c r="A5" s="6">
        <v>2</v>
      </c>
      <c r="B5" s="7" t="s">
        <v>178</v>
      </c>
      <c r="C5" s="50">
        <v>33</v>
      </c>
      <c r="D5" s="9">
        <v>142</v>
      </c>
      <c r="E5" s="9">
        <v>149</v>
      </c>
      <c r="F5" s="9">
        <v>115</v>
      </c>
      <c r="G5" s="10">
        <f>SUM(D5:F5)</f>
        <v>406</v>
      </c>
      <c r="H5" s="11">
        <f>AVERAGE(D5:F5)</f>
        <v>135.33333333333334</v>
      </c>
    </row>
    <row r="6" spans="1:8" ht="15">
      <c r="A6" s="6">
        <v>3</v>
      </c>
      <c r="B6" s="7" t="s">
        <v>175</v>
      </c>
      <c r="C6" s="50">
        <v>28</v>
      </c>
      <c r="D6" s="9">
        <v>109</v>
      </c>
      <c r="E6" s="9">
        <v>136</v>
      </c>
      <c r="F6" s="9">
        <v>147</v>
      </c>
      <c r="G6" s="10">
        <f>SUM(D6:F6)</f>
        <v>392</v>
      </c>
      <c r="H6" s="11">
        <f>AVERAGE(D6:F6)</f>
        <v>130.66666666666666</v>
      </c>
    </row>
    <row r="7" spans="1:8" ht="15">
      <c r="A7" s="6">
        <v>4</v>
      </c>
      <c r="B7" s="7" t="s">
        <v>168</v>
      </c>
      <c r="C7" s="50">
        <v>15</v>
      </c>
      <c r="D7" s="9">
        <v>97</v>
      </c>
      <c r="E7" s="9">
        <v>140</v>
      </c>
      <c r="F7" s="9">
        <v>106</v>
      </c>
      <c r="G7" s="10">
        <f>SUM(D7:F7)</f>
        <v>343</v>
      </c>
      <c r="H7" s="11">
        <f>AVERAGE(D7:F7)</f>
        <v>114.33333333333333</v>
      </c>
    </row>
    <row r="10" ht="15">
      <c r="B10" s="2" t="s">
        <v>213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156</v>
      </c>
      <c r="C13" s="51">
        <v>4</v>
      </c>
      <c r="D13" s="9">
        <v>156</v>
      </c>
      <c r="E13" s="9">
        <v>189</v>
      </c>
      <c r="F13" s="9">
        <v>189</v>
      </c>
      <c r="G13" s="10">
        <f aca="true" t="shared" si="0" ref="G13:G19">SUM(D13:F13)</f>
        <v>534</v>
      </c>
      <c r="H13" s="11">
        <f aca="true" t="shared" si="1" ref="H13:H19">AVERAGE(D13:F13)</f>
        <v>178</v>
      </c>
    </row>
    <row r="14" spans="1:9" ht="15">
      <c r="A14" s="6">
        <v>2</v>
      </c>
      <c r="B14" s="7" t="s">
        <v>188</v>
      </c>
      <c r="C14" s="51">
        <v>44</v>
      </c>
      <c r="D14" s="9">
        <v>125</v>
      </c>
      <c r="E14" s="9">
        <v>144</v>
      </c>
      <c r="F14" s="9">
        <v>195</v>
      </c>
      <c r="G14" s="10">
        <f t="shared" si="0"/>
        <v>464</v>
      </c>
      <c r="H14" s="11">
        <f t="shared" si="1"/>
        <v>154.66666666666666</v>
      </c>
      <c r="I14" s="2">
        <v>193</v>
      </c>
    </row>
    <row r="15" spans="1:9" ht="15">
      <c r="A15" s="6">
        <v>3</v>
      </c>
      <c r="B15" s="7" t="s">
        <v>181</v>
      </c>
      <c r="C15" s="51">
        <v>36</v>
      </c>
      <c r="D15" s="9">
        <v>176</v>
      </c>
      <c r="E15" s="9">
        <v>133</v>
      </c>
      <c r="F15" s="9">
        <v>155</v>
      </c>
      <c r="G15" s="10">
        <f t="shared" si="0"/>
        <v>464</v>
      </c>
      <c r="H15" s="11">
        <f t="shared" si="1"/>
        <v>154.66666666666666</v>
      </c>
      <c r="I15" s="2">
        <v>145</v>
      </c>
    </row>
    <row r="16" spans="1:8" ht="15">
      <c r="A16" s="6">
        <v>4</v>
      </c>
      <c r="B16" s="7" t="s">
        <v>182</v>
      </c>
      <c r="C16" s="51">
        <v>36</v>
      </c>
      <c r="D16" s="9">
        <v>164</v>
      </c>
      <c r="E16" s="9">
        <v>145</v>
      </c>
      <c r="F16" s="9">
        <v>146</v>
      </c>
      <c r="G16" s="10">
        <f t="shared" si="0"/>
        <v>455</v>
      </c>
      <c r="H16" s="11">
        <f t="shared" si="1"/>
        <v>151.66666666666666</v>
      </c>
    </row>
    <row r="17" spans="1:8" ht="15">
      <c r="A17" s="6">
        <v>5</v>
      </c>
      <c r="B17" s="7" t="s">
        <v>75</v>
      </c>
      <c r="C17" s="51">
        <v>13</v>
      </c>
      <c r="D17" s="9">
        <v>181</v>
      </c>
      <c r="E17" s="9">
        <v>130</v>
      </c>
      <c r="F17" s="9">
        <v>139</v>
      </c>
      <c r="G17" s="10">
        <f t="shared" si="0"/>
        <v>450</v>
      </c>
      <c r="H17" s="11">
        <f t="shared" si="1"/>
        <v>150</v>
      </c>
    </row>
    <row r="18" spans="1:8" ht="15">
      <c r="A18" s="6">
        <v>6</v>
      </c>
      <c r="B18" s="7" t="s">
        <v>185</v>
      </c>
      <c r="C18" s="51">
        <v>40</v>
      </c>
      <c r="D18" s="9">
        <v>132</v>
      </c>
      <c r="E18" s="9">
        <v>167</v>
      </c>
      <c r="F18" s="9">
        <v>132</v>
      </c>
      <c r="G18" s="10">
        <f t="shared" si="0"/>
        <v>431</v>
      </c>
      <c r="H18" s="11">
        <f t="shared" si="1"/>
        <v>143.66666666666666</v>
      </c>
    </row>
    <row r="19" spans="1:8" ht="15">
      <c r="A19" s="6">
        <v>7</v>
      </c>
      <c r="B19" s="7" t="s">
        <v>154</v>
      </c>
      <c r="C19" s="51">
        <v>3</v>
      </c>
      <c r="D19" s="9">
        <v>145</v>
      </c>
      <c r="E19" s="9">
        <v>112</v>
      </c>
      <c r="F19" s="9">
        <v>168</v>
      </c>
      <c r="G19" s="10">
        <f t="shared" si="0"/>
        <v>425</v>
      </c>
      <c r="H19" s="11">
        <f t="shared" si="1"/>
        <v>141.66666666666666</v>
      </c>
    </row>
    <row r="21" ht="15">
      <c r="B21" s="2" t="s">
        <v>215</v>
      </c>
    </row>
    <row r="22" ht="15.75" thickBot="1"/>
    <row r="23" spans="1:8" ht="15.75">
      <c r="A23" s="4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9</v>
      </c>
      <c r="H23" s="5" t="s">
        <v>10</v>
      </c>
    </row>
    <row r="24" spans="1:8" ht="15">
      <c r="A24" s="6">
        <v>1</v>
      </c>
      <c r="B24" s="7" t="s">
        <v>196</v>
      </c>
      <c r="C24" s="64">
        <v>39</v>
      </c>
      <c r="D24" s="9">
        <v>148</v>
      </c>
      <c r="E24" s="9">
        <v>134</v>
      </c>
      <c r="F24" s="9">
        <v>149</v>
      </c>
      <c r="G24" s="10">
        <f>SUM(D24:F24)</f>
        <v>431</v>
      </c>
      <c r="H24" s="11">
        <f>AVERAGE(D24:F24)</f>
        <v>143.66666666666666</v>
      </c>
    </row>
    <row r="25" spans="1:8" ht="15">
      <c r="A25" s="6">
        <v>2</v>
      </c>
      <c r="B25" s="7" t="s">
        <v>186</v>
      </c>
      <c r="C25" s="64">
        <v>42</v>
      </c>
      <c r="D25" s="9">
        <v>142</v>
      </c>
      <c r="E25" s="9">
        <v>135</v>
      </c>
      <c r="F25" s="9">
        <v>151</v>
      </c>
      <c r="G25" s="10">
        <f>SUM(D25:F25)</f>
        <v>428</v>
      </c>
      <c r="H25" s="11">
        <f>AVERAGE(D25:F25)</f>
        <v>142.66666666666666</v>
      </c>
    </row>
    <row r="26" spans="1:8" ht="15">
      <c r="A26" s="6">
        <v>3</v>
      </c>
      <c r="B26" s="7" t="s">
        <v>159</v>
      </c>
      <c r="C26" s="64">
        <v>6</v>
      </c>
      <c r="D26" s="9">
        <v>82</v>
      </c>
      <c r="E26" s="9">
        <v>164</v>
      </c>
      <c r="F26" s="9">
        <v>161</v>
      </c>
      <c r="G26" s="10">
        <f>SUM(D26:F26)</f>
        <v>407</v>
      </c>
      <c r="H26" s="11">
        <f>AVERAGE(D26:F26)</f>
        <v>135.66666666666666</v>
      </c>
    </row>
    <row r="27" spans="1:8" ht="15">
      <c r="A27" s="6">
        <v>4</v>
      </c>
      <c r="B27" s="7" t="s">
        <v>169</v>
      </c>
      <c r="C27" s="64">
        <v>15</v>
      </c>
      <c r="D27" s="9">
        <v>90</v>
      </c>
      <c r="E27" s="9">
        <v>136</v>
      </c>
      <c r="F27" s="9">
        <v>159</v>
      </c>
      <c r="G27" s="10">
        <f>SUM(D27:F27)</f>
        <v>385</v>
      </c>
      <c r="H27" s="11">
        <f>AVERAGE(D27:F27)</f>
        <v>128.33333333333334</v>
      </c>
    </row>
    <row r="29" ht="15">
      <c r="B29" s="2" t="s">
        <v>214</v>
      </c>
    </row>
    <row r="30" ht="15.75" thickBot="1"/>
    <row r="31" spans="1:8" ht="15.75">
      <c r="A31" s="4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9</v>
      </c>
      <c r="H31" s="5" t="s">
        <v>10</v>
      </c>
    </row>
    <row r="32" spans="1:8" ht="15">
      <c r="A32" s="6">
        <v>1</v>
      </c>
      <c r="B32" s="7" t="s">
        <v>204</v>
      </c>
      <c r="C32" s="8">
        <v>35</v>
      </c>
      <c r="D32" s="9">
        <v>237</v>
      </c>
      <c r="E32" s="9">
        <v>227</v>
      </c>
      <c r="F32" s="9">
        <v>218</v>
      </c>
      <c r="G32" s="10">
        <f aca="true" t="shared" si="2" ref="G32:G52">SUM(D32:F32)</f>
        <v>682</v>
      </c>
      <c r="H32" s="11">
        <f aca="true" t="shared" si="3" ref="H32:H41">AVERAGE(D32:F32)</f>
        <v>227.33333333333334</v>
      </c>
    </row>
    <row r="33" spans="1:8" ht="15">
      <c r="A33" s="6">
        <v>2</v>
      </c>
      <c r="B33" s="7" t="s">
        <v>96</v>
      </c>
      <c r="C33" s="8">
        <v>30</v>
      </c>
      <c r="D33" s="9">
        <v>219</v>
      </c>
      <c r="E33" s="9">
        <v>245</v>
      </c>
      <c r="F33" s="9">
        <v>190</v>
      </c>
      <c r="G33" s="10">
        <f t="shared" si="2"/>
        <v>654</v>
      </c>
      <c r="H33" s="11">
        <f t="shared" si="3"/>
        <v>218</v>
      </c>
    </row>
    <row r="34" spans="1:8" ht="15">
      <c r="A34" s="6">
        <v>3</v>
      </c>
      <c r="B34" s="7" t="s">
        <v>115</v>
      </c>
      <c r="C34" s="8">
        <v>42</v>
      </c>
      <c r="D34" s="9">
        <v>216</v>
      </c>
      <c r="E34" s="9">
        <v>194</v>
      </c>
      <c r="F34" s="9">
        <v>236</v>
      </c>
      <c r="G34" s="10">
        <f t="shared" si="2"/>
        <v>646</v>
      </c>
      <c r="H34" s="11">
        <f t="shared" si="3"/>
        <v>215.33333333333334</v>
      </c>
    </row>
    <row r="35" spans="1:8" ht="15">
      <c r="A35" s="6">
        <v>4</v>
      </c>
      <c r="B35" s="7" t="s">
        <v>193</v>
      </c>
      <c r="C35" s="8">
        <v>18</v>
      </c>
      <c r="D35" s="9">
        <v>225</v>
      </c>
      <c r="E35" s="9">
        <v>207</v>
      </c>
      <c r="F35" s="9">
        <v>210</v>
      </c>
      <c r="G35" s="10">
        <f t="shared" si="2"/>
        <v>642</v>
      </c>
      <c r="H35" s="11">
        <f t="shared" si="3"/>
        <v>214</v>
      </c>
    </row>
    <row r="36" spans="1:8" ht="15">
      <c r="A36" s="6">
        <v>5</v>
      </c>
      <c r="B36" s="7" t="s">
        <v>105</v>
      </c>
      <c r="C36" s="8">
        <v>37</v>
      </c>
      <c r="D36" s="9">
        <v>199</v>
      </c>
      <c r="E36" s="9">
        <v>257</v>
      </c>
      <c r="F36" s="9">
        <v>179</v>
      </c>
      <c r="G36" s="10">
        <f t="shared" si="2"/>
        <v>635</v>
      </c>
      <c r="H36" s="11">
        <f t="shared" si="3"/>
        <v>211.66666666666666</v>
      </c>
    </row>
    <row r="37" spans="1:8" ht="15">
      <c r="A37" s="6">
        <v>6</v>
      </c>
      <c r="B37" s="7" t="s">
        <v>94</v>
      </c>
      <c r="C37" s="8">
        <v>28</v>
      </c>
      <c r="D37" s="9">
        <v>207</v>
      </c>
      <c r="E37" s="9">
        <v>182</v>
      </c>
      <c r="F37" s="9">
        <v>160</v>
      </c>
      <c r="G37" s="10">
        <f t="shared" si="2"/>
        <v>549</v>
      </c>
      <c r="H37" s="11">
        <f t="shared" si="3"/>
        <v>183</v>
      </c>
    </row>
    <row r="38" spans="1:8" ht="15">
      <c r="A38" s="6">
        <v>7</v>
      </c>
      <c r="B38" s="7" t="s">
        <v>79</v>
      </c>
      <c r="C38" s="8">
        <v>16</v>
      </c>
      <c r="D38" s="9">
        <v>233</v>
      </c>
      <c r="E38" s="9">
        <v>153</v>
      </c>
      <c r="F38" s="9">
        <v>156</v>
      </c>
      <c r="G38" s="10">
        <f t="shared" si="2"/>
        <v>542</v>
      </c>
      <c r="H38" s="11">
        <f t="shared" si="3"/>
        <v>180.66666666666666</v>
      </c>
    </row>
    <row r="39" spans="1:8" ht="15">
      <c r="A39" s="6">
        <v>8</v>
      </c>
      <c r="B39" s="7" t="s">
        <v>167</v>
      </c>
      <c r="C39" s="8">
        <v>14</v>
      </c>
      <c r="D39" s="9">
        <v>171</v>
      </c>
      <c r="E39" s="9">
        <v>140</v>
      </c>
      <c r="F39" s="9">
        <v>222</v>
      </c>
      <c r="G39" s="10">
        <f t="shared" si="2"/>
        <v>533</v>
      </c>
      <c r="H39" s="11">
        <f t="shared" si="3"/>
        <v>177.66666666666666</v>
      </c>
    </row>
    <row r="40" spans="1:8" ht="15">
      <c r="A40" s="6">
        <v>9</v>
      </c>
      <c r="B40" s="7" t="s">
        <v>111</v>
      </c>
      <c r="C40" s="8">
        <v>40</v>
      </c>
      <c r="D40" s="9">
        <v>205</v>
      </c>
      <c r="E40" s="9">
        <v>168</v>
      </c>
      <c r="F40" s="9">
        <v>158</v>
      </c>
      <c r="G40" s="10">
        <f t="shared" si="2"/>
        <v>531</v>
      </c>
      <c r="H40" s="11">
        <f t="shared" si="3"/>
        <v>177</v>
      </c>
    </row>
    <row r="41" spans="1:8" ht="15">
      <c r="A41" s="6">
        <v>10</v>
      </c>
      <c r="B41" s="7" t="s">
        <v>104</v>
      </c>
      <c r="C41" s="8">
        <v>36</v>
      </c>
      <c r="D41" s="9">
        <v>164</v>
      </c>
      <c r="E41" s="9">
        <v>184</v>
      </c>
      <c r="F41" s="9">
        <v>169</v>
      </c>
      <c r="G41" s="10">
        <f t="shared" si="2"/>
        <v>517</v>
      </c>
      <c r="H41" s="11">
        <f t="shared" si="3"/>
        <v>172.33333333333334</v>
      </c>
    </row>
    <row r="42" spans="1:8" ht="15">
      <c r="A42" s="6">
        <v>11</v>
      </c>
      <c r="B42" s="7" t="s">
        <v>86</v>
      </c>
      <c r="C42" s="8">
        <v>22</v>
      </c>
      <c r="D42" s="9">
        <v>174</v>
      </c>
      <c r="E42" s="9">
        <v>201</v>
      </c>
      <c r="F42" s="9">
        <v>140</v>
      </c>
      <c r="G42" s="10">
        <f t="shared" si="2"/>
        <v>515</v>
      </c>
      <c r="H42" s="11">
        <f>AVERAGE(D42:F42)</f>
        <v>171.66666666666666</v>
      </c>
    </row>
    <row r="43" spans="1:8" ht="15">
      <c r="A43" s="6">
        <v>12</v>
      </c>
      <c r="B43" s="7" t="s">
        <v>64</v>
      </c>
      <c r="C43" s="8">
        <v>5</v>
      </c>
      <c r="D43" s="9">
        <v>157</v>
      </c>
      <c r="E43" s="9">
        <v>167</v>
      </c>
      <c r="F43" s="9">
        <v>190</v>
      </c>
      <c r="G43" s="10">
        <f t="shared" si="2"/>
        <v>514</v>
      </c>
      <c r="H43" s="11">
        <f>AVERAGE(D43:F43)</f>
        <v>171.33333333333334</v>
      </c>
    </row>
    <row r="44" spans="1:8" ht="15">
      <c r="A44" s="6">
        <v>13</v>
      </c>
      <c r="B44" s="7" t="s">
        <v>62</v>
      </c>
      <c r="C44" s="8">
        <v>2</v>
      </c>
      <c r="D44" s="9">
        <v>171</v>
      </c>
      <c r="E44" s="9">
        <v>162</v>
      </c>
      <c r="F44" s="9">
        <v>169</v>
      </c>
      <c r="G44" s="10">
        <f t="shared" si="2"/>
        <v>502</v>
      </c>
      <c r="H44" s="11">
        <f>AVERAGE(D44:F44)</f>
        <v>167.33333333333334</v>
      </c>
    </row>
    <row r="45" spans="1:8" ht="15">
      <c r="A45" s="6">
        <v>14</v>
      </c>
      <c r="B45" s="7" t="s">
        <v>102</v>
      </c>
      <c r="C45" s="8">
        <v>35</v>
      </c>
      <c r="D45" s="9">
        <v>159</v>
      </c>
      <c r="E45" s="9">
        <v>168</v>
      </c>
      <c r="F45" s="9">
        <v>170</v>
      </c>
      <c r="G45" s="10">
        <f t="shared" si="2"/>
        <v>497</v>
      </c>
      <c r="H45" s="11">
        <f>AVERAGE(D45:F45)</f>
        <v>165.66666666666666</v>
      </c>
    </row>
    <row r="46" spans="1:8" ht="15">
      <c r="A46" s="6">
        <v>15</v>
      </c>
      <c r="B46" s="7" t="s">
        <v>187</v>
      </c>
      <c r="C46" s="8">
        <v>43</v>
      </c>
      <c r="D46" s="9">
        <v>150</v>
      </c>
      <c r="E46" s="9">
        <v>167</v>
      </c>
      <c r="F46" s="9">
        <v>179</v>
      </c>
      <c r="G46" s="10">
        <f t="shared" si="2"/>
        <v>496</v>
      </c>
      <c r="H46" s="11">
        <f aca="true" t="shared" si="4" ref="H46:H51">AVERAGE(D46:F46)</f>
        <v>165.33333333333334</v>
      </c>
    </row>
    <row r="47" spans="1:8" ht="15">
      <c r="A47" s="6">
        <v>16</v>
      </c>
      <c r="B47" s="7" t="s">
        <v>67</v>
      </c>
      <c r="C47" s="8">
        <v>8</v>
      </c>
      <c r="D47" s="9">
        <v>185</v>
      </c>
      <c r="E47" s="9">
        <v>146</v>
      </c>
      <c r="F47" s="9">
        <v>146</v>
      </c>
      <c r="G47" s="10">
        <f t="shared" si="2"/>
        <v>477</v>
      </c>
      <c r="H47" s="11">
        <f t="shared" si="4"/>
        <v>159</v>
      </c>
    </row>
    <row r="48" spans="1:8" ht="15">
      <c r="A48" s="6">
        <v>17</v>
      </c>
      <c r="B48" s="7" t="s">
        <v>177</v>
      </c>
      <c r="C48" s="8">
        <v>32</v>
      </c>
      <c r="D48" s="9">
        <v>157</v>
      </c>
      <c r="E48" s="9">
        <v>147</v>
      </c>
      <c r="F48" s="9">
        <v>159</v>
      </c>
      <c r="G48" s="10">
        <f t="shared" si="2"/>
        <v>463</v>
      </c>
      <c r="H48" s="11">
        <f t="shared" si="4"/>
        <v>154.33333333333334</v>
      </c>
    </row>
    <row r="49" spans="1:8" ht="15">
      <c r="A49" s="6">
        <v>18</v>
      </c>
      <c r="B49" s="7" t="s">
        <v>107</v>
      </c>
      <c r="C49" s="8">
        <v>37</v>
      </c>
      <c r="D49" s="9">
        <v>140</v>
      </c>
      <c r="E49" s="9">
        <v>182</v>
      </c>
      <c r="F49" s="9">
        <v>141</v>
      </c>
      <c r="G49" s="10">
        <f t="shared" si="2"/>
        <v>463</v>
      </c>
      <c r="H49" s="11">
        <f t="shared" si="4"/>
        <v>154.33333333333334</v>
      </c>
    </row>
    <row r="50" spans="1:8" ht="15">
      <c r="A50" s="6">
        <v>19</v>
      </c>
      <c r="B50" s="7" t="s">
        <v>97</v>
      </c>
      <c r="C50" s="8">
        <v>31</v>
      </c>
      <c r="D50" s="9">
        <v>186</v>
      </c>
      <c r="E50" s="9">
        <v>146</v>
      </c>
      <c r="F50" s="9">
        <v>125</v>
      </c>
      <c r="G50" s="10">
        <f t="shared" si="2"/>
        <v>457</v>
      </c>
      <c r="H50" s="11">
        <f t="shared" si="4"/>
        <v>152.33333333333334</v>
      </c>
    </row>
    <row r="51" spans="1:8" ht="15">
      <c r="A51" s="6">
        <v>20</v>
      </c>
      <c r="B51" s="7" t="s">
        <v>207</v>
      </c>
      <c r="C51" s="8">
        <v>8</v>
      </c>
      <c r="D51" s="9">
        <v>120</v>
      </c>
      <c r="E51" s="9">
        <v>173</v>
      </c>
      <c r="F51" s="9">
        <v>149</v>
      </c>
      <c r="G51" s="10">
        <f t="shared" si="2"/>
        <v>442</v>
      </c>
      <c r="H51" s="11">
        <f t="shared" si="4"/>
        <v>147.33333333333334</v>
      </c>
    </row>
    <row r="52" spans="1:8" ht="15">
      <c r="A52" s="6">
        <v>21</v>
      </c>
      <c r="B52" s="7" t="s">
        <v>95</v>
      </c>
      <c r="C52" s="8">
        <v>29</v>
      </c>
      <c r="D52" s="9">
        <v>119</v>
      </c>
      <c r="E52" s="9">
        <v>113</v>
      </c>
      <c r="F52" s="9">
        <v>182</v>
      </c>
      <c r="G52" s="10">
        <f t="shared" si="2"/>
        <v>414</v>
      </c>
      <c r="H52" s="11">
        <f>AVERAGE(D52:F52)</f>
        <v>138</v>
      </c>
    </row>
    <row r="54" spans="1:8" ht="15">
      <c r="A54" s="77" t="s">
        <v>47</v>
      </c>
      <c r="B54" s="72"/>
      <c r="D54" s="78"/>
      <c r="E54" s="72"/>
      <c r="F54" s="72"/>
      <c r="G54" s="79"/>
      <c r="H54" s="79"/>
    </row>
    <row r="55" ht="15.75" thickBot="1"/>
    <row r="56" spans="1:8" ht="15.75">
      <c r="A56" s="4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9</v>
      </c>
      <c r="H56" s="5" t="s">
        <v>10</v>
      </c>
    </row>
    <row r="57" spans="1:8" ht="15">
      <c r="A57" s="6">
        <v>1</v>
      </c>
      <c r="B57" s="7" t="s">
        <v>151</v>
      </c>
      <c r="C57" s="52">
        <v>45</v>
      </c>
      <c r="D57" s="9">
        <v>201</v>
      </c>
      <c r="E57" s="9">
        <v>159</v>
      </c>
      <c r="F57" s="9">
        <v>205</v>
      </c>
      <c r="G57" s="10">
        <f aca="true" t="shared" si="5" ref="G57:G64">SUM(D57:F57)</f>
        <v>565</v>
      </c>
      <c r="H57" s="11">
        <f aca="true" t="shared" si="6" ref="H57:H63">AVERAGE(D57:F57)</f>
        <v>188.33333333333334</v>
      </c>
    </row>
    <row r="58" spans="1:8" ht="15">
      <c r="A58" s="6">
        <v>2</v>
      </c>
      <c r="B58" s="7" t="s">
        <v>149</v>
      </c>
      <c r="C58" s="52">
        <v>43</v>
      </c>
      <c r="D58" s="9">
        <v>164</v>
      </c>
      <c r="E58" s="9">
        <v>177</v>
      </c>
      <c r="F58" s="9">
        <v>167</v>
      </c>
      <c r="G58" s="10">
        <f t="shared" si="5"/>
        <v>508</v>
      </c>
      <c r="H58" s="11">
        <f t="shared" si="6"/>
        <v>169.33333333333334</v>
      </c>
    </row>
    <row r="59" spans="1:8" ht="15">
      <c r="A59" s="6">
        <v>3</v>
      </c>
      <c r="B59" s="7" t="s">
        <v>137</v>
      </c>
      <c r="C59" s="52">
        <v>25</v>
      </c>
      <c r="D59" s="9">
        <v>151</v>
      </c>
      <c r="E59" s="9">
        <v>178</v>
      </c>
      <c r="F59" s="9">
        <v>176</v>
      </c>
      <c r="G59" s="10">
        <f t="shared" si="5"/>
        <v>505</v>
      </c>
      <c r="H59" s="11">
        <f t="shared" si="6"/>
        <v>168.33333333333334</v>
      </c>
    </row>
    <row r="60" spans="1:8" ht="15">
      <c r="A60" s="6">
        <v>4</v>
      </c>
      <c r="B60" s="7" t="s">
        <v>191</v>
      </c>
      <c r="C60" s="52">
        <v>47</v>
      </c>
      <c r="D60" s="9">
        <v>145</v>
      </c>
      <c r="E60" s="9">
        <v>175</v>
      </c>
      <c r="F60" s="9">
        <v>155</v>
      </c>
      <c r="G60" s="10">
        <f t="shared" si="5"/>
        <v>475</v>
      </c>
      <c r="H60" s="11">
        <f t="shared" si="6"/>
        <v>158.33333333333334</v>
      </c>
    </row>
    <row r="61" spans="1:8" ht="15">
      <c r="A61" s="6">
        <v>5</v>
      </c>
      <c r="B61" s="7" t="s">
        <v>166</v>
      </c>
      <c r="C61" s="52">
        <v>14</v>
      </c>
      <c r="D61" s="9">
        <v>142</v>
      </c>
      <c r="E61" s="9">
        <v>146</v>
      </c>
      <c r="F61" s="9">
        <v>181</v>
      </c>
      <c r="G61" s="10">
        <f t="shared" si="5"/>
        <v>469</v>
      </c>
      <c r="H61" s="11">
        <f t="shared" si="6"/>
        <v>156.33333333333334</v>
      </c>
    </row>
    <row r="62" spans="1:8" ht="15">
      <c r="A62" s="6">
        <v>6</v>
      </c>
      <c r="B62" s="7" t="s">
        <v>211</v>
      </c>
      <c r="C62" s="52">
        <v>28</v>
      </c>
      <c r="D62" s="9">
        <v>120</v>
      </c>
      <c r="E62" s="9">
        <v>189</v>
      </c>
      <c r="F62" s="9">
        <v>139</v>
      </c>
      <c r="G62" s="10">
        <f t="shared" si="5"/>
        <v>448</v>
      </c>
      <c r="H62" s="11">
        <f t="shared" si="6"/>
        <v>149.33333333333334</v>
      </c>
    </row>
    <row r="63" spans="1:8" ht="15">
      <c r="A63" s="6">
        <v>7</v>
      </c>
      <c r="B63" s="7" t="s">
        <v>165</v>
      </c>
      <c r="C63" s="52">
        <v>12</v>
      </c>
      <c r="D63" s="9">
        <v>143</v>
      </c>
      <c r="E63" s="9">
        <v>173</v>
      </c>
      <c r="F63" s="9">
        <v>112</v>
      </c>
      <c r="G63" s="10">
        <f t="shared" si="5"/>
        <v>428</v>
      </c>
      <c r="H63" s="11">
        <f t="shared" si="6"/>
        <v>142.66666666666666</v>
      </c>
    </row>
    <row r="64" spans="1:8" ht="15">
      <c r="A64" s="6">
        <v>8</v>
      </c>
      <c r="B64" s="7" t="s">
        <v>174</v>
      </c>
      <c r="C64" s="52">
        <v>24</v>
      </c>
      <c r="D64" s="9">
        <v>111</v>
      </c>
      <c r="E64" s="9">
        <v>107</v>
      </c>
      <c r="F64" s="9">
        <v>132</v>
      </c>
      <c r="G64" s="10">
        <f t="shared" si="5"/>
        <v>350</v>
      </c>
      <c r="H64" s="11">
        <f>AVERAGE(D64:F64)</f>
        <v>116.66666666666667</v>
      </c>
    </row>
    <row r="66" spans="1:8" ht="15">
      <c r="A66" s="77" t="s">
        <v>48</v>
      </c>
      <c r="B66" s="72"/>
      <c r="D66" s="78"/>
      <c r="E66" s="72"/>
      <c r="F66" s="72"/>
      <c r="G66" s="79"/>
      <c r="H66" s="79"/>
    </row>
    <row r="67" ht="15.75" thickBot="1"/>
    <row r="68" spans="1:8" ht="15.75">
      <c r="A68" s="4" t="s">
        <v>0</v>
      </c>
      <c r="B68" s="5" t="s">
        <v>1</v>
      </c>
      <c r="C68" s="5" t="s">
        <v>2</v>
      </c>
      <c r="D68" s="5" t="s">
        <v>3</v>
      </c>
      <c r="E68" s="5" t="s">
        <v>4</v>
      </c>
      <c r="F68" s="5" t="s">
        <v>5</v>
      </c>
      <c r="G68" s="5" t="s">
        <v>9</v>
      </c>
      <c r="H68" s="5" t="s">
        <v>10</v>
      </c>
    </row>
    <row r="69" spans="1:8" ht="15">
      <c r="A69" s="6">
        <v>1</v>
      </c>
      <c r="B69" s="7" t="s">
        <v>216</v>
      </c>
      <c r="C69" s="65">
        <v>45</v>
      </c>
      <c r="D69" s="9">
        <v>218</v>
      </c>
      <c r="E69" s="9">
        <v>205</v>
      </c>
      <c r="F69" s="9">
        <v>228</v>
      </c>
      <c r="G69" s="10">
        <f>SUM(D69:F69)</f>
        <v>651</v>
      </c>
      <c r="H69" s="11">
        <f>AVERAGE(D69:F69)</f>
        <v>217</v>
      </c>
    </row>
    <row r="70" spans="1:8" ht="15">
      <c r="A70" s="6">
        <v>2</v>
      </c>
      <c r="B70" s="7" t="s">
        <v>74</v>
      </c>
      <c r="C70" s="65">
        <v>12</v>
      </c>
      <c r="D70" s="9">
        <v>177</v>
      </c>
      <c r="E70" s="9">
        <v>233</v>
      </c>
      <c r="F70" s="9">
        <v>204</v>
      </c>
      <c r="G70" s="10">
        <f>SUM(D70:F70)</f>
        <v>614</v>
      </c>
      <c r="H70" s="11">
        <f>AVERAGE(D70:F70)</f>
        <v>204.66666666666666</v>
      </c>
    </row>
    <row r="71" spans="1:8" ht="15">
      <c r="A71" s="6">
        <v>3</v>
      </c>
      <c r="B71" s="7" t="s">
        <v>148</v>
      </c>
      <c r="C71" s="65">
        <v>41</v>
      </c>
      <c r="D71" s="9">
        <v>135</v>
      </c>
      <c r="E71" s="9">
        <v>135</v>
      </c>
      <c r="F71" s="9">
        <v>193</v>
      </c>
      <c r="G71" s="10">
        <f>SUM(D71:F71)</f>
        <v>463</v>
      </c>
      <c r="H71" s="11">
        <f>AVERAGE(D71:F71)</f>
        <v>154.33333333333334</v>
      </c>
    </row>
    <row r="72" spans="1:8" ht="15">
      <c r="A72" s="6">
        <v>4</v>
      </c>
      <c r="B72" s="7" t="s">
        <v>202</v>
      </c>
      <c r="C72" s="65">
        <v>23</v>
      </c>
      <c r="D72" s="9">
        <v>100</v>
      </c>
      <c r="E72" s="9">
        <v>147</v>
      </c>
      <c r="F72" s="9">
        <v>156</v>
      </c>
      <c r="G72" s="10">
        <f>SUM(D72:F72)</f>
        <v>403</v>
      </c>
      <c r="H72" s="11">
        <f>AVERAGE(D72:F72)</f>
        <v>134.33333333333334</v>
      </c>
    </row>
  </sheetData>
  <sheetProtection/>
  <mergeCells count="9">
    <mergeCell ref="A66:B66"/>
    <mergeCell ref="D66:F66"/>
    <mergeCell ref="G66:H66"/>
    <mergeCell ref="A1:B1"/>
    <mergeCell ref="D1:F1"/>
    <mergeCell ref="G1:H1"/>
    <mergeCell ref="A54:B54"/>
    <mergeCell ref="D54:F54"/>
    <mergeCell ref="G54:H5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Zeros="0" zoomScalePageLayoutView="0" workbookViewId="0" topLeftCell="A26">
      <selection activeCell="J48" sqref="J4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213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181</v>
      </c>
      <c r="C4" s="51">
        <v>36</v>
      </c>
      <c r="D4" s="9">
        <v>149</v>
      </c>
      <c r="E4" s="9">
        <v>180</v>
      </c>
      <c r="F4" s="9">
        <v>189</v>
      </c>
      <c r="G4" s="10">
        <f>SUM(D4:F4)</f>
        <v>518</v>
      </c>
      <c r="H4" s="11">
        <f>AVERAGE(D4:F4)</f>
        <v>172.66666666666666</v>
      </c>
    </row>
    <row r="5" spans="1:8" ht="15">
      <c r="A5" s="6">
        <v>2</v>
      </c>
      <c r="B5" s="7" t="s">
        <v>154</v>
      </c>
      <c r="C5" s="51">
        <v>3</v>
      </c>
      <c r="D5" s="9">
        <v>126</v>
      </c>
      <c r="E5" s="9">
        <v>143</v>
      </c>
      <c r="F5" s="9">
        <v>201</v>
      </c>
      <c r="G5" s="10">
        <f>SUM(D5:F5)</f>
        <v>470</v>
      </c>
      <c r="H5" s="11">
        <f>AVERAGE(D5:F5)</f>
        <v>156.66666666666666</v>
      </c>
    </row>
    <row r="6" spans="1:8" ht="15">
      <c r="A6" s="6">
        <v>3</v>
      </c>
      <c r="B6" s="7" t="s">
        <v>182</v>
      </c>
      <c r="C6" s="51">
        <v>36</v>
      </c>
      <c r="D6" s="9">
        <v>186</v>
      </c>
      <c r="E6" s="9">
        <v>141</v>
      </c>
      <c r="F6" s="9">
        <v>134</v>
      </c>
      <c r="G6" s="10">
        <f>SUM(D6:F6)</f>
        <v>461</v>
      </c>
      <c r="H6" s="11">
        <f>AVERAGE(D6:F6)</f>
        <v>153.66666666666666</v>
      </c>
    </row>
    <row r="7" spans="1:8" ht="15">
      <c r="A7" s="6">
        <v>4</v>
      </c>
      <c r="B7" s="7" t="s">
        <v>75</v>
      </c>
      <c r="C7" s="51">
        <v>13</v>
      </c>
      <c r="D7" s="9">
        <v>140</v>
      </c>
      <c r="E7" s="9">
        <v>147</v>
      </c>
      <c r="F7" s="9">
        <v>162</v>
      </c>
      <c r="G7" s="10">
        <f>SUM(D7:F7)</f>
        <v>449</v>
      </c>
      <c r="H7" s="11">
        <f>AVERAGE(D7:F7)</f>
        <v>149.66666666666666</v>
      </c>
    </row>
    <row r="9" ht="15">
      <c r="B9" s="2" t="s">
        <v>215</v>
      </c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196</v>
      </c>
      <c r="C12" s="64">
        <v>39</v>
      </c>
      <c r="D12" s="9">
        <v>130</v>
      </c>
      <c r="E12" s="9">
        <v>148</v>
      </c>
      <c r="F12" s="9">
        <v>165</v>
      </c>
      <c r="G12" s="10">
        <f>SUM(D12:F12)</f>
        <v>443</v>
      </c>
      <c r="H12" s="11">
        <f>AVERAGE(D12:F12)</f>
        <v>147.66666666666666</v>
      </c>
    </row>
    <row r="13" spans="1:8" ht="15">
      <c r="A13" s="6">
        <v>2</v>
      </c>
      <c r="B13" s="7" t="s">
        <v>159</v>
      </c>
      <c r="C13" s="64">
        <v>6</v>
      </c>
      <c r="D13" s="9">
        <v>145</v>
      </c>
      <c r="E13" s="9">
        <v>127</v>
      </c>
      <c r="F13" s="9">
        <v>159</v>
      </c>
      <c r="G13" s="10">
        <f>SUM(D13:F13)</f>
        <v>431</v>
      </c>
      <c r="H13" s="11">
        <f>AVERAGE(D13:F13)</f>
        <v>143.66666666666666</v>
      </c>
    </row>
    <row r="14" spans="1:8" ht="15">
      <c r="A14" s="6">
        <v>3</v>
      </c>
      <c r="B14" s="7" t="s">
        <v>169</v>
      </c>
      <c r="C14" s="64">
        <v>15</v>
      </c>
      <c r="D14" s="9">
        <v>162</v>
      </c>
      <c r="E14" s="9">
        <v>149</v>
      </c>
      <c r="F14" s="9">
        <v>116</v>
      </c>
      <c r="G14" s="10">
        <f>SUM(D14:F14)</f>
        <v>427</v>
      </c>
      <c r="H14" s="11">
        <f>AVERAGE(D14:F14)</f>
        <v>142.33333333333334</v>
      </c>
    </row>
    <row r="15" spans="1:8" ht="15">
      <c r="A15" s="6">
        <v>4</v>
      </c>
      <c r="B15" s="7" t="s">
        <v>186</v>
      </c>
      <c r="C15" s="64">
        <v>42</v>
      </c>
      <c r="D15" s="9">
        <v>130</v>
      </c>
      <c r="E15" s="9">
        <v>130</v>
      </c>
      <c r="F15" s="9">
        <v>148</v>
      </c>
      <c r="G15" s="10">
        <f>SUM(D15:F15)</f>
        <v>408</v>
      </c>
      <c r="H15" s="11">
        <f>AVERAGE(D15:F15)</f>
        <v>136</v>
      </c>
    </row>
    <row r="17" ht="15">
      <c r="B17" s="2" t="s">
        <v>214</v>
      </c>
    </row>
    <row r="18" ht="15.75" thickBot="1"/>
    <row r="19" spans="1:8" ht="15.75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9</v>
      </c>
      <c r="H19" s="5" t="s">
        <v>10</v>
      </c>
    </row>
    <row r="20" spans="1:8" ht="15">
      <c r="A20" s="6">
        <v>1</v>
      </c>
      <c r="B20" s="7" t="s">
        <v>86</v>
      </c>
      <c r="C20" s="8">
        <v>22</v>
      </c>
      <c r="D20" s="9">
        <v>221</v>
      </c>
      <c r="E20" s="9">
        <v>151</v>
      </c>
      <c r="F20" s="9">
        <v>177</v>
      </c>
      <c r="G20" s="10">
        <f aca="true" t="shared" si="0" ref="G20:G30">SUM(D20:F20)</f>
        <v>549</v>
      </c>
      <c r="H20" s="11">
        <f aca="true" t="shared" si="1" ref="H20:H29">AVERAGE(D20:F20)</f>
        <v>183</v>
      </c>
    </row>
    <row r="21" spans="1:8" ht="15">
      <c r="A21" s="6">
        <v>2</v>
      </c>
      <c r="B21" s="7" t="s">
        <v>79</v>
      </c>
      <c r="C21" s="8">
        <v>16</v>
      </c>
      <c r="D21" s="9">
        <v>202</v>
      </c>
      <c r="E21" s="9">
        <v>170</v>
      </c>
      <c r="F21" s="9">
        <v>174</v>
      </c>
      <c r="G21" s="10">
        <f t="shared" si="0"/>
        <v>546</v>
      </c>
      <c r="H21" s="11">
        <f t="shared" si="1"/>
        <v>182</v>
      </c>
    </row>
    <row r="22" spans="1:8" ht="15">
      <c r="A22" s="6">
        <v>3</v>
      </c>
      <c r="B22" s="7" t="s">
        <v>167</v>
      </c>
      <c r="C22" s="8">
        <v>14</v>
      </c>
      <c r="D22" s="9">
        <v>192</v>
      </c>
      <c r="E22" s="9">
        <v>162</v>
      </c>
      <c r="F22" s="9">
        <v>189</v>
      </c>
      <c r="G22" s="10">
        <f t="shared" si="0"/>
        <v>543</v>
      </c>
      <c r="H22" s="11">
        <f t="shared" si="1"/>
        <v>181</v>
      </c>
    </row>
    <row r="23" spans="1:8" ht="15">
      <c r="A23" s="6">
        <v>4</v>
      </c>
      <c r="B23" s="7" t="s">
        <v>111</v>
      </c>
      <c r="C23" s="8">
        <v>40</v>
      </c>
      <c r="D23" s="9">
        <v>166</v>
      </c>
      <c r="E23" s="9">
        <v>161</v>
      </c>
      <c r="F23" s="9">
        <v>203</v>
      </c>
      <c r="G23" s="10">
        <f t="shared" si="0"/>
        <v>530</v>
      </c>
      <c r="H23" s="11">
        <f t="shared" si="1"/>
        <v>176.66666666666666</v>
      </c>
    </row>
    <row r="24" spans="1:8" ht="15">
      <c r="A24" s="6">
        <v>5</v>
      </c>
      <c r="B24" s="7" t="s">
        <v>187</v>
      </c>
      <c r="C24" s="8">
        <v>43</v>
      </c>
      <c r="D24" s="9">
        <v>226</v>
      </c>
      <c r="E24" s="9">
        <v>144</v>
      </c>
      <c r="F24" s="9">
        <v>155</v>
      </c>
      <c r="G24" s="10">
        <f t="shared" si="0"/>
        <v>525</v>
      </c>
      <c r="H24" s="11">
        <f t="shared" si="1"/>
        <v>175</v>
      </c>
    </row>
    <row r="25" spans="1:8" ht="15">
      <c r="A25" s="6">
        <v>6</v>
      </c>
      <c r="B25" s="7" t="s">
        <v>102</v>
      </c>
      <c r="C25" s="8">
        <v>35</v>
      </c>
      <c r="D25" s="9">
        <v>148</v>
      </c>
      <c r="E25" s="9">
        <v>194</v>
      </c>
      <c r="F25" s="9">
        <v>181</v>
      </c>
      <c r="G25" s="10">
        <f t="shared" si="0"/>
        <v>523</v>
      </c>
      <c r="H25" s="11">
        <f t="shared" si="1"/>
        <v>174.33333333333334</v>
      </c>
    </row>
    <row r="26" spans="1:8" ht="15">
      <c r="A26" s="6">
        <v>7</v>
      </c>
      <c r="B26" s="7" t="s">
        <v>95</v>
      </c>
      <c r="C26" s="8">
        <v>29</v>
      </c>
      <c r="D26" s="9">
        <v>166</v>
      </c>
      <c r="E26" s="9">
        <v>202</v>
      </c>
      <c r="F26" s="9">
        <v>152</v>
      </c>
      <c r="G26" s="10">
        <f t="shared" si="0"/>
        <v>520</v>
      </c>
      <c r="H26" s="11">
        <f t="shared" si="1"/>
        <v>173.33333333333334</v>
      </c>
    </row>
    <row r="27" spans="1:8" ht="15">
      <c r="A27" s="6">
        <v>8</v>
      </c>
      <c r="B27" s="7" t="s">
        <v>62</v>
      </c>
      <c r="C27" s="8">
        <v>2</v>
      </c>
      <c r="D27" s="9">
        <v>178</v>
      </c>
      <c r="E27" s="9">
        <v>146</v>
      </c>
      <c r="F27" s="9">
        <v>165</v>
      </c>
      <c r="G27" s="10">
        <f t="shared" si="0"/>
        <v>489</v>
      </c>
      <c r="H27" s="11">
        <f t="shared" si="1"/>
        <v>163</v>
      </c>
    </row>
    <row r="28" spans="1:8" ht="15">
      <c r="A28" s="6">
        <v>9</v>
      </c>
      <c r="B28" s="7" t="s">
        <v>67</v>
      </c>
      <c r="C28" s="8">
        <v>8</v>
      </c>
      <c r="D28" s="9">
        <v>150</v>
      </c>
      <c r="E28" s="9">
        <v>177</v>
      </c>
      <c r="F28" s="9">
        <v>158</v>
      </c>
      <c r="G28" s="10">
        <f t="shared" si="0"/>
        <v>485</v>
      </c>
      <c r="H28" s="11">
        <f t="shared" si="1"/>
        <v>161.66666666666666</v>
      </c>
    </row>
    <row r="29" spans="1:8" ht="15">
      <c r="A29" s="6">
        <v>10</v>
      </c>
      <c r="B29" s="7" t="s">
        <v>94</v>
      </c>
      <c r="C29" s="8">
        <v>28</v>
      </c>
      <c r="D29" s="9">
        <v>161</v>
      </c>
      <c r="E29" s="9">
        <v>135</v>
      </c>
      <c r="F29" s="9">
        <v>132</v>
      </c>
      <c r="G29" s="10">
        <f t="shared" si="0"/>
        <v>428</v>
      </c>
      <c r="H29" s="11">
        <f t="shared" si="1"/>
        <v>142.66666666666666</v>
      </c>
    </row>
    <row r="30" spans="1:8" ht="15">
      <c r="A30" s="6">
        <v>11</v>
      </c>
      <c r="B30" s="7" t="s">
        <v>177</v>
      </c>
      <c r="C30" s="8">
        <v>32</v>
      </c>
      <c r="D30" s="9">
        <v>128</v>
      </c>
      <c r="E30" s="9">
        <v>149</v>
      </c>
      <c r="F30" s="9">
        <v>150</v>
      </c>
      <c r="G30" s="10">
        <f t="shared" si="0"/>
        <v>427</v>
      </c>
      <c r="H30" s="11">
        <f>AVERAGE(D30:F30)</f>
        <v>142.33333333333334</v>
      </c>
    </row>
    <row r="32" spans="1:8" ht="15">
      <c r="A32" s="77" t="s">
        <v>47</v>
      </c>
      <c r="B32" s="72"/>
      <c r="D32" s="78"/>
      <c r="E32" s="72"/>
      <c r="F32" s="72"/>
      <c r="G32" s="79"/>
      <c r="H32" s="79"/>
    </row>
    <row r="33" ht="15.75" thickBot="1"/>
    <row r="34" spans="1:8" ht="15.75">
      <c r="A34" s="4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9</v>
      </c>
      <c r="H34" s="5" t="s">
        <v>10</v>
      </c>
    </row>
    <row r="35" spans="1:8" ht="15">
      <c r="A35" s="6">
        <v>1</v>
      </c>
      <c r="B35" s="7" t="s">
        <v>137</v>
      </c>
      <c r="C35" s="52">
        <v>25</v>
      </c>
      <c r="D35" s="9">
        <v>164</v>
      </c>
      <c r="E35" s="9">
        <v>141</v>
      </c>
      <c r="F35" s="9">
        <v>203</v>
      </c>
      <c r="G35" s="10">
        <f>SUM(D35:F35)</f>
        <v>508</v>
      </c>
      <c r="H35" s="11">
        <f>AVERAGE(D35:F35)</f>
        <v>169.33333333333334</v>
      </c>
    </row>
    <row r="36" spans="1:8" ht="15">
      <c r="A36" s="6">
        <v>2</v>
      </c>
      <c r="B36" s="7" t="s">
        <v>165</v>
      </c>
      <c r="C36" s="52">
        <v>12</v>
      </c>
      <c r="D36" s="9">
        <v>142</v>
      </c>
      <c r="E36" s="9">
        <v>157</v>
      </c>
      <c r="F36" s="9">
        <v>191</v>
      </c>
      <c r="G36" s="10">
        <f>SUM(D36:F36)</f>
        <v>490</v>
      </c>
      <c r="H36" s="11">
        <f>AVERAGE(D36:F36)</f>
        <v>163.33333333333334</v>
      </c>
    </row>
    <row r="37" spans="1:8" ht="15">
      <c r="A37" s="6">
        <v>3</v>
      </c>
      <c r="B37" s="7" t="s">
        <v>174</v>
      </c>
      <c r="C37" s="52">
        <v>24</v>
      </c>
      <c r="D37" s="9">
        <v>153</v>
      </c>
      <c r="E37" s="9">
        <v>146</v>
      </c>
      <c r="F37" s="9">
        <v>153</v>
      </c>
      <c r="G37" s="10">
        <f>SUM(D37:F37)</f>
        <v>452</v>
      </c>
      <c r="H37" s="11">
        <f>AVERAGE(D37:F37)</f>
        <v>150.66666666666666</v>
      </c>
    </row>
    <row r="38" spans="1:8" ht="15">
      <c r="A38" s="6">
        <v>4</v>
      </c>
      <c r="B38" s="7" t="s">
        <v>191</v>
      </c>
      <c r="C38" s="52">
        <v>47</v>
      </c>
      <c r="D38" s="9">
        <v>182</v>
      </c>
      <c r="E38" s="9">
        <v>127</v>
      </c>
      <c r="F38" s="9">
        <v>140</v>
      </c>
      <c r="G38" s="10">
        <f>SUM(D38:F38)</f>
        <v>449</v>
      </c>
      <c r="H38" s="11">
        <f>AVERAGE(D38:F38)</f>
        <v>149.66666666666666</v>
      </c>
    </row>
    <row r="39" spans="1:8" ht="15">
      <c r="A39" s="6">
        <v>5</v>
      </c>
      <c r="B39" s="7" t="s">
        <v>211</v>
      </c>
      <c r="C39" s="52">
        <v>28</v>
      </c>
      <c r="D39" s="9">
        <v>161</v>
      </c>
      <c r="E39" s="9">
        <v>123</v>
      </c>
      <c r="F39" s="9">
        <v>163</v>
      </c>
      <c r="G39" s="10">
        <f>SUM(D39:F39)</f>
        <v>447</v>
      </c>
      <c r="H39" s="11">
        <f>AVERAGE(D39:F39)</f>
        <v>149</v>
      </c>
    </row>
    <row r="41" spans="1:8" ht="15">
      <c r="A41" s="77" t="s">
        <v>48</v>
      </c>
      <c r="B41" s="72"/>
      <c r="D41" s="78"/>
      <c r="E41" s="72"/>
      <c r="F41" s="72"/>
      <c r="G41" s="79"/>
      <c r="H41" s="79"/>
    </row>
    <row r="42" ht="15.75" thickBot="1"/>
    <row r="43" spans="1:8" ht="15.75">
      <c r="A43" s="4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9</v>
      </c>
      <c r="H43" s="5" t="s">
        <v>10</v>
      </c>
    </row>
    <row r="44" spans="1:8" ht="15">
      <c r="A44" s="6">
        <v>1</v>
      </c>
      <c r="B44" s="7" t="s">
        <v>74</v>
      </c>
      <c r="C44" s="65">
        <v>12</v>
      </c>
      <c r="D44" s="9">
        <v>217</v>
      </c>
      <c r="E44" s="9">
        <v>139</v>
      </c>
      <c r="F44" s="9">
        <v>202</v>
      </c>
      <c r="G44" s="10">
        <f>SUM(D44:F44)</f>
        <v>558</v>
      </c>
      <c r="H44" s="11">
        <f>AVERAGE(D44:F44)</f>
        <v>186</v>
      </c>
    </row>
    <row r="45" spans="1:8" ht="15">
      <c r="A45" s="6">
        <v>2</v>
      </c>
      <c r="B45" s="7" t="s">
        <v>216</v>
      </c>
      <c r="C45" s="65">
        <v>45</v>
      </c>
      <c r="D45" s="9">
        <v>182</v>
      </c>
      <c r="E45" s="9">
        <v>202</v>
      </c>
      <c r="F45" s="9">
        <v>167</v>
      </c>
      <c r="G45" s="10">
        <f>SUM(D45:F45)</f>
        <v>551</v>
      </c>
      <c r="H45" s="11">
        <f>AVERAGE(D45:F45)</f>
        <v>183.66666666666666</v>
      </c>
    </row>
    <row r="46" spans="1:8" ht="15">
      <c r="A46" s="6">
        <v>3</v>
      </c>
      <c r="B46" s="7" t="s">
        <v>202</v>
      </c>
      <c r="C46" s="65">
        <v>23</v>
      </c>
      <c r="D46" s="9">
        <v>162</v>
      </c>
      <c r="E46" s="9">
        <v>167</v>
      </c>
      <c r="F46" s="9">
        <v>211</v>
      </c>
      <c r="G46" s="10">
        <f>SUM(D46:F46)</f>
        <v>540</v>
      </c>
      <c r="H46" s="11">
        <f>AVERAGE(D46:F46)</f>
        <v>180</v>
      </c>
    </row>
    <row r="47" spans="1:8" ht="15">
      <c r="A47" s="6">
        <v>4</v>
      </c>
      <c r="B47" s="7" t="s">
        <v>148</v>
      </c>
      <c r="C47" s="65">
        <v>41</v>
      </c>
      <c r="D47" s="9">
        <v>153</v>
      </c>
      <c r="E47" s="9">
        <v>188</v>
      </c>
      <c r="F47" s="9">
        <v>158</v>
      </c>
      <c r="G47" s="10">
        <f>SUM(D47:F47)</f>
        <v>499</v>
      </c>
      <c r="H47" s="11">
        <f>AVERAGE(D47:F47)</f>
        <v>166.33333333333334</v>
      </c>
    </row>
  </sheetData>
  <sheetProtection/>
  <mergeCells count="6">
    <mergeCell ref="A41:B41"/>
    <mergeCell ref="D41:F41"/>
    <mergeCell ref="G41:H41"/>
    <mergeCell ref="A32:B32"/>
    <mergeCell ref="D32:F32"/>
    <mergeCell ref="G32:H3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3"/>
  <sheetViews>
    <sheetView showZeros="0" zoomScalePageLayoutView="0" workbookViewId="0" topLeftCell="A1">
      <selection activeCell="B5" sqref="B5:B2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8515625" style="2" bestFit="1" customWidth="1"/>
    <col min="10" max="16384" width="9.140625" style="2" customWidth="1"/>
  </cols>
  <sheetData>
    <row r="2" spans="1:9" s="3" customFormat="1" ht="15.75">
      <c r="A2" s="77" t="s">
        <v>49</v>
      </c>
      <c r="B2" s="72"/>
      <c r="C2" s="2"/>
      <c r="D2" s="78"/>
      <c r="E2" s="78"/>
      <c r="F2" s="72"/>
      <c r="G2" s="72"/>
      <c r="H2" s="79"/>
      <c r="I2" s="79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65</v>
      </c>
      <c r="C5" s="8" t="s">
        <v>235</v>
      </c>
      <c r="D5" s="9">
        <v>1412</v>
      </c>
      <c r="E5" s="9">
        <v>226</v>
      </c>
      <c r="F5" s="9">
        <v>235</v>
      </c>
      <c r="G5" s="9">
        <v>245</v>
      </c>
      <c r="H5" s="10">
        <f aca="true" t="shared" si="0" ref="H5:H23">SUM(D5:G5)</f>
        <v>2118</v>
      </c>
      <c r="I5" s="11">
        <f>H5/9</f>
        <v>235.33333333333334</v>
      </c>
    </row>
    <row r="6" spans="1:9" ht="15">
      <c r="A6" s="6">
        <v>2</v>
      </c>
      <c r="B6" s="7" t="s">
        <v>82</v>
      </c>
      <c r="C6" s="8" t="s">
        <v>236</v>
      </c>
      <c r="D6" s="9">
        <v>1396</v>
      </c>
      <c r="E6" s="9">
        <v>203</v>
      </c>
      <c r="F6" s="9">
        <v>276</v>
      </c>
      <c r="G6" s="9">
        <v>182</v>
      </c>
      <c r="H6" s="10">
        <f t="shared" si="0"/>
        <v>2057</v>
      </c>
      <c r="I6" s="11">
        <f aca="true" t="shared" si="1" ref="I6:I23">H6/9</f>
        <v>228.55555555555554</v>
      </c>
    </row>
    <row r="7" spans="1:9" ht="15">
      <c r="A7" s="6">
        <v>3</v>
      </c>
      <c r="B7" s="7" t="s">
        <v>89</v>
      </c>
      <c r="C7" s="8" t="s">
        <v>240</v>
      </c>
      <c r="D7" s="9">
        <v>1292</v>
      </c>
      <c r="E7" s="9">
        <v>246</v>
      </c>
      <c r="F7" s="9">
        <v>220</v>
      </c>
      <c r="G7" s="9">
        <v>226</v>
      </c>
      <c r="H7" s="10">
        <f t="shared" si="0"/>
        <v>1984</v>
      </c>
      <c r="I7" s="11">
        <f t="shared" si="1"/>
        <v>220.44444444444446</v>
      </c>
    </row>
    <row r="8" spans="1:9" ht="15">
      <c r="A8" s="6">
        <v>4</v>
      </c>
      <c r="B8" s="7" t="s">
        <v>119</v>
      </c>
      <c r="C8" s="8" t="s">
        <v>239</v>
      </c>
      <c r="D8" s="9">
        <v>1308</v>
      </c>
      <c r="E8" s="9">
        <v>214</v>
      </c>
      <c r="F8" s="9">
        <v>246</v>
      </c>
      <c r="G8" s="9">
        <v>204</v>
      </c>
      <c r="H8" s="10">
        <f t="shared" si="0"/>
        <v>1972</v>
      </c>
      <c r="I8" s="11">
        <f t="shared" si="1"/>
        <v>219.11111111111111</v>
      </c>
    </row>
    <row r="9" spans="1:9" ht="15">
      <c r="A9" s="6">
        <v>5</v>
      </c>
      <c r="B9" s="7" t="s">
        <v>87</v>
      </c>
      <c r="C9" s="8" t="s">
        <v>237</v>
      </c>
      <c r="D9" s="9">
        <v>1354</v>
      </c>
      <c r="E9" s="9">
        <v>159</v>
      </c>
      <c r="F9" s="9">
        <v>216</v>
      </c>
      <c r="G9" s="9">
        <v>213</v>
      </c>
      <c r="H9" s="10">
        <f t="shared" si="0"/>
        <v>1942</v>
      </c>
      <c r="I9" s="11">
        <f t="shared" si="1"/>
        <v>215.77777777777777</v>
      </c>
    </row>
    <row r="10" spans="1:9" ht="15">
      <c r="A10" s="6">
        <v>6</v>
      </c>
      <c r="B10" s="7" t="s">
        <v>193</v>
      </c>
      <c r="C10" s="8" t="s">
        <v>242</v>
      </c>
      <c r="D10" s="9">
        <v>1281</v>
      </c>
      <c r="E10" s="9">
        <v>224</v>
      </c>
      <c r="F10" s="9">
        <v>213</v>
      </c>
      <c r="G10" s="9">
        <v>204</v>
      </c>
      <c r="H10" s="10">
        <f t="shared" si="0"/>
        <v>1922</v>
      </c>
      <c r="I10" s="11">
        <f t="shared" si="1"/>
        <v>213.55555555555554</v>
      </c>
    </row>
    <row r="11" spans="1:9" ht="15">
      <c r="A11" s="6">
        <v>7</v>
      </c>
      <c r="B11" s="7" t="s">
        <v>110</v>
      </c>
      <c r="C11" s="8" t="s">
        <v>261</v>
      </c>
      <c r="D11" s="9">
        <v>1250</v>
      </c>
      <c r="E11" s="9">
        <v>233</v>
      </c>
      <c r="F11" s="9">
        <v>188</v>
      </c>
      <c r="G11" s="9">
        <v>236</v>
      </c>
      <c r="H11" s="10">
        <f t="shared" si="0"/>
        <v>1907</v>
      </c>
      <c r="I11" s="11">
        <f t="shared" si="1"/>
        <v>211.88888888888889</v>
      </c>
    </row>
    <row r="12" spans="1:9" ht="15">
      <c r="A12" s="6">
        <v>8</v>
      </c>
      <c r="B12" s="7" t="s">
        <v>88</v>
      </c>
      <c r="C12" s="8" t="s">
        <v>265</v>
      </c>
      <c r="D12" s="9">
        <v>1237</v>
      </c>
      <c r="E12" s="9">
        <v>211</v>
      </c>
      <c r="F12" s="9">
        <v>215</v>
      </c>
      <c r="G12" s="9">
        <v>227</v>
      </c>
      <c r="H12" s="10">
        <f t="shared" si="0"/>
        <v>1890</v>
      </c>
      <c r="I12" s="11">
        <f t="shared" si="1"/>
        <v>210</v>
      </c>
    </row>
    <row r="13" spans="1:10" ht="15">
      <c r="A13" s="6">
        <v>9</v>
      </c>
      <c r="B13" s="7" t="s">
        <v>66</v>
      </c>
      <c r="C13" s="8" t="s">
        <v>264</v>
      </c>
      <c r="D13" s="9">
        <v>1241</v>
      </c>
      <c r="E13" s="9">
        <v>223</v>
      </c>
      <c r="F13" s="9">
        <v>220</v>
      </c>
      <c r="G13" s="9">
        <v>199</v>
      </c>
      <c r="H13" s="10">
        <f t="shared" si="0"/>
        <v>1883</v>
      </c>
      <c r="I13" s="11">
        <f t="shared" si="1"/>
        <v>209.22222222222223</v>
      </c>
      <c r="J13" s="2">
        <v>20</v>
      </c>
    </row>
    <row r="14" spans="1:10" ht="15">
      <c r="A14" s="6">
        <v>10</v>
      </c>
      <c r="B14" s="7" t="s">
        <v>103</v>
      </c>
      <c r="C14" s="8" t="s">
        <v>260</v>
      </c>
      <c r="D14" s="9">
        <v>1257</v>
      </c>
      <c r="E14" s="9">
        <v>233</v>
      </c>
      <c r="F14" s="9">
        <v>154</v>
      </c>
      <c r="G14" s="9">
        <v>220</v>
      </c>
      <c r="H14" s="10">
        <f t="shared" si="0"/>
        <v>1864</v>
      </c>
      <c r="I14" s="11">
        <f t="shared" si="1"/>
        <v>207.11111111111111</v>
      </c>
      <c r="J14" s="2">
        <v>19</v>
      </c>
    </row>
    <row r="15" spans="1:10" ht="15">
      <c r="A15" s="6">
        <v>11</v>
      </c>
      <c r="B15" s="7" t="s">
        <v>85</v>
      </c>
      <c r="C15" s="8" t="s">
        <v>263</v>
      </c>
      <c r="D15" s="9">
        <v>1242</v>
      </c>
      <c r="E15" s="9">
        <v>212</v>
      </c>
      <c r="F15" s="9">
        <v>171</v>
      </c>
      <c r="G15" s="9">
        <v>235</v>
      </c>
      <c r="H15" s="10">
        <f t="shared" si="0"/>
        <v>1860</v>
      </c>
      <c r="I15" s="11">
        <f t="shared" si="1"/>
        <v>206.66666666666666</v>
      </c>
      <c r="J15" s="2">
        <v>18</v>
      </c>
    </row>
    <row r="16" spans="1:10" ht="15">
      <c r="A16" s="6">
        <v>12</v>
      </c>
      <c r="B16" s="7" t="s">
        <v>84</v>
      </c>
      <c r="C16" s="8" t="s">
        <v>262</v>
      </c>
      <c r="D16" s="9">
        <v>1244</v>
      </c>
      <c r="E16" s="9">
        <v>183</v>
      </c>
      <c r="F16" s="9">
        <v>212</v>
      </c>
      <c r="G16" s="9">
        <v>200</v>
      </c>
      <c r="H16" s="10">
        <f t="shared" si="0"/>
        <v>1839</v>
      </c>
      <c r="I16" s="11">
        <f t="shared" si="1"/>
        <v>204.33333333333334</v>
      </c>
      <c r="J16" s="2">
        <v>17</v>
      </c>
    </row>
    <row r="17" spans="1:10" ht="15">
      <c r="A17" s="6">
        <v>13</v>
      </c>
      <c r="B17" s="7" t="s">
        <v>83</v>
      </c>
      <c r="C17" s="8" t="s">
        <v>241</v>
      </c>
      <c r="D17" s="9">
        <v>1284</v>
      </c>
      <c r="E17" s="9">
        <v>173</v>
      </c>
      <c r="F17" s="9">
        <v>184</v>
      </c>
      <c r="G17" s="9">
        <v>195</v>
      </c>
      <c r="H17" s="10">
        <f t="shared" si="0"/>
        <v>1836</v>
      </c>
      <c r="I17" s="11">
        <f t="shared" si="1"/>
        <v>204</v>
      </c>
      <c r="J17" s="2">
        <v>16</v>
      </c>
    </row>
    <row r="18" spans="1:10" ht="15">
      <c r="A18" s="6">
        <v>14</v>
      </c>
      <c r="B18" s="7" t="s">
        <v>101</v>
      </c>
      <c r="C18" s="8" t="s">
        <v>258</v>
      </c>
      <c r="D18" s="9">
        <v>1262</v>
      </c>
      <c r="E18" s="9">
        <v>203</v>
      </c>
      <c r="F18" s="9">
        <v>187</v>
      </c>
      <c r="G18" s="9">
        <v>182</v>
      </c>
      <c r="H18" s="10">
        <f t="shared" si="0"/>
        <v>1834</v>
      </c>
      <c r="I18" s="11">
        <f t="shared" si="1"/>
        <v>203.77777777777777</v>
      </c>
      <c r="J18" s="2">
        <v>15</v>
      </c>
    </row>
    <row r="19" spans="1:10" ht="15">
      <c r="A19" s="6">
        <v>15</v>
      </c>
      <c r="B19" s="7" t="s">
        <v>96</v>
      </c>
      <c r="C19" s="8" t="s">
        <v>238</v>
      </c>
      <c r="D19" s="9">
        <v>1327</v>
      </c>
      <c r="E19" s="9">
        <v>179</v>
      </c>
      <c r="F19" s="9">
        <v>171</v>
      </c>
      <c r="G19" s="9">
        <v>155</v>
      </c>
      <c r="H19" s="10">
        <f t="shared" si="0"/>
        <v>1832</v>
      </c>
      <c r="I19" s="11">
        <f t="shared" si="1"/>
        <v>203.55555555555554</v>
      </c>
      <c r="J19" s="2">
        <v>14</v>
      </c>
    </row>
    <row r="20" spans="1:10" ht="15">
      <c r="A20" s="6">
        <v>16</v>
      </c>
      <c r="B20" s="7" t="s">
        <v>93</v>
      </c>
      <c r="C20" s="8" t="s">
        <v>243</v>
      </c>
      <c r="D20" s="9">
        <v>1271</v>
      </c>
      <c r="E20" s="9">
        <v>176</v>
      </c>
      <c r="F20" s="9">
        <v>177</v>
      </c>
      <c r="G20" s="9">
        <v>200</v>
      </c>
      <c r="H20" s="10">
        <f t="shared" si="0"/>
        <v>1824</v>
      </c>
      <c r="I20" s="11">
        <f t="shared" si="1"/>
        <v>202.66666666666666</v>
      </c>
      <c r="J20" s="2">
        <v>13</v>
      </c>
    </row>
    <row r="21" spans="1:10" ht="15">
      <c r="A21" s="6">
        <v>17</v>
      </c>
      <c r="B21" s="7" t="s">
        <v>200</v>
      </c>
      <c r="C21" s="8" t="s">
        <v>266</v>
      </c>
      <c r="D21" s="9">
        <v>1235</v>
      </c>
      <c r="E21" s="9">
        <v>191</v>
      </c>
      <c r="F21" s="9">
        <v>171</v>
      </c>
      <c r="G21" s="9">
        <v>203</v>
      </c>
      <c r="H21" s="10">
        <f t="shared" si="0"/>
        <v>1800</v>
      </c>
      <c r="I21" s="11">
        <f t="shared" si="1"/>
        <v>200</v>
      </c>
      <c r="J21" s="2">
        <v>12</v>
      </c>
    </row>
    <row r="22" spans="1:10" ht="15">
      <c r="A22" s="6">
        <v>18</v>
      </c>
      <c r="B22" s="7" t="s">
        <v>204</v>
      </c>
      <c r="C22" s="8" t="s">
        <v>259</v>
      </c>
      <c r="D22" s="9">
        <v>1261</v>
      </c>
      <c r="E22" s="9">
        <v>193</v>
      </c>
      <c r="F22" s="9">
        <v>137</v>
      </c>
      <c r="G22" s="9">
        <v>196</v>
      </c>
      <c r="H22" s="10">
        <f t="shared" si="0"/>
        <v>1787</v>
      </c>
      <c r="I22" s="11">
        <f t="shared" si="1"/>
        <v>198.55555555555554</v>
      </c>
      <c r="J22" s="2">
        <v>11</v>
      </c>
    </row>
    <row r="23" spans="1:10" ht="15">
      <c r="A23" s="6">
        <v>19</v>
      </c>
      <c r="B23" s="7" t="s">
        <v>80</v>
      </c>
      <c r="C23" s="8" t="s">
        <v>244</v>
      </c>
      <c r="D23" s="9">
        <v>1265</v>
      </c>
      <c r="E23" s="9">
        <v>215</v>
      </c>
      <c r="F23" s="9">
        <v>125</v>
      </c>
      <c r="G23" s="9">
        <v>176</v>
      </c>
      <c r="H23" s="10">
        <f t="shared" si="0"/>
        <v>1781</v>
      </c>
      <c r="I23" s="11">
        <f t="shared" si="1"/>
        <v>197.88888888888889</v>
      </c>
      <c r="J23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showZeros="0" zoomScalePageLayoutView="0" workbookViewId="0" topLeftCell="A1">
      <selection activeCell="H5" sqref="H5:H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7" t="s">
        <v>51</v>
      </c>
      <c r="B2" s="72"/>
      <c r="C2" s="2"/>
      <c r="D2" s="78"/>
      <c r="E2" s="78"/>
      <c r="F2" s="72"/>
      <c r="G2" s="72"/>
      <c r="H2" s="79"/>
      <c r="I2" s="79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142</v>
      </c>
      <c r="C5" s="53" t="s">
        <v>245</v>
      </c>
      <c r="D5" s="9">
        <v>1330</v>
      </c>
      <c r="E5" s="9">
        <v>173</v>
      </c>
      <c r="F5" s="9">
        <v>213</v>
      </c>
      <c r="G5" s="9">
        <v>212</v>
      </c>
      <c r="H5" s="10">
        <f aca="true" t="shared" si="0" ref="H5:H12">SUM(D5:G5)</f>
        <v>1928</v>
      </c>
      <c r="I5" s="11">
        <f>H5/9</f>
        <v>214.22222222222223</v>
      </c>
    </row>
    <row r="6" spans="1:9" ht="15">
      <c r="A6" s="6">
        <v>2</v>
      </c>
      <c r="B6" s="7" t="s">
        <v>134</v>
      </c>
      <c r="C6" s="53" t="s">
        <v>248</v>
      </c>
      <c r="D6" s="9">
        <v>1176</v>
      </c>
      <c r="E6" s="9">
        <v>205</v>
      </c>
      <c r="F6" s="9">
        <v>190</v>
      </c>
      <c r="G6" s="9">
        <v>229</v>
      </c>
      <c r="H6" s="10">
        <f t="shared" si="0"/>
        <v>1800</v>
      </c>
      <c r="I6" s="11">
        <f aca="true" t="shared" si="1" ref="I6:I12">H6/9</f>
        <v>200</v>
      </c>
    </row>
    <row r="7" spans="1:9" ht="15">
      <c r="A7" s="6">
        <v>3</v>
      </c>
      <c r="B7" s="7" t="s">
        <v>135</v>
      </c>
      <c r="C7" s="53" t="s">
        <v>250</v>
      </c>
      <c r="D7" s="9">
        <v>1160</v>
      </c>
      <c r="E7" s="9">
        <v>244</v>
      </c>
      <c r="F7" s="9">
        <v>175</v>
      </c>
      <c r="G7" s="9">
        <v>205</v>
      </c>
      <c r="H7" s="10">
        <f t="shared" si="0"/>
        <v>1784</v>
      </c>
      <c r="I7" s="11">
        <f t="shared" si="1"/>
        <v>198.22222222222223</v>
      </c>
    </row>
    <row r="8" spans="1:9" ht="15">
      <c r="A8" s="6">
        <v>4</v>
      </c>
      <c r="B8" s="7" t="s">
        <v>144</v>
      </c>
      <c r="C8" s="53" t="s">
        <v>246</v>
      </c>
      <c r="D8" s="9">
        <v>1194</v>
      </c>
      <c r="E8" s="9">
        <v>181</v>
      </c>
      <c r="F8" s="9">
        <v>174</v>
      </c>
      <c r="G8" s="9">
        <v>192</v>
      </c>
      <c r="H8" s="10">
        <f t="shared" si="0"/>
        <v>1741</v>
      </c>
      <c r="I8" s="11">
        <f t="shared" si="1"/>
        <v>193.44444444444446</v>
      </c>
    </row>
    <row r="9" spans="1:10" ht="15">
      <c r="A9" s="6">
        <v>5</v>
      </c>
      <c r="B9" s="7" t="s">
        <v>126</v>
      </c>
      <c r="C9" s="53" t="s">
        <v>249</v>
      </c>
      <c r="D9" s="9">
        <v>1173</v>
      </c>
      <c r="E9" s="9">
        <v>167</v>
      </c>
      <c r="F9" s="9">
        <v>203</v>
      </c>
      <c r="G9" s="9">
        <v>188</v>
      </c>
      <c r="H9" s="10">
        <f t="shared" si="0"/>
        <v>1731</v>
      </c>
      <c r="I9" s="11">
        <f t="shared" si="1"/>
        <v>192.33333333333334</v>
      </c>
      <c r="J9" s="2">
        <v>25</v>
      </c>
    </row>
    <row r="10" spans="1:10" ht="15">
      <c r="A10" s="6">
        <v>6</v>
      </c>
      <c r="B10" s="7" t="s">
        <v>172</v>
      </c>
      <c r="C10" s="53" t="s">
        <v>247</v>
      </c>
      <c r="D10" s="9">
        <v>1176</v>
      </c>
      <c r="E10" s="9">
        <v>203</v>
      </c>
      <c r="F10" s="9">
        <v>162</v>
      </c>
      <c r="G10" s="9">
        <v>182</v>
      </c>
      <c r="H10" s="10">
        <f t="shared" si="0"/>
        <v>1723</v>
      </c>
      <c r="I10" s="11">
        <f t="shared" si="1"/>
        <v>191.44444444444446</v>
      </c>
      <c r="J10" s="2">
        <v>20</v>
      </c>
    </row>
    <row r="11" spans="1:10" ht="15">
      <c r="A11" s="6">
        <v>7</v>
      </c>
      <c r="B11" s="7" t="s">
        <v>146</v>
      </c>
      <c r="C11" s="53" t="s">
        <v>252</v>
      </c>
      <c r="D11" s="9">
        <v>1127</v>
      </c>
      <c r="E11" s="9">
        <v>255</v>
      </c>
      <c r="F11" s="9">
        <v>159</v>
      </c>
      <c r="G11" s="9">
        <v>174</v>
      </c>
      <c r="H11" s="10">
        <f t="shared" si="0"/>
        <v>1715</v>
      </c>
      <c r="I11" s="11">
        <f t="shared" si="1"/>
        <v>190.55555555555554</v>
      </c>
      <c r="J11" s="2">
        <v>15</v>
      </c>
    </row>
    <row r="12" spans="1:10" ht="15">
      <c r="A12" s="6">
        <v>8</v>
      </c>
      <c r="B12" s="7" t="s">
        <v>150</v>
      </c>
      <c r="C12" s="53" t="s">
        <v>251</v>
      </c>
      <c r="D12" s="9">
        <v>1149</v>
      </c>
      <c r="E12" s="9">
        <v>197</v>
      </c>
      <c r="F12" s="9">
        <v>175</v>
      </c>
      <c r="G12" s="9">
        <v>182</v>
      </c>
      <c r="H12" s="10">
        <f t="shared" si="0"/>
        <v>1703</v>
      </c>
      <c r="I12" s="11">
        <f t="shared" si="1"/>
        <v>189.22222222222223</v>
      </c>
      <c r="J12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19" sqref="U1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80" t="s">
        <v>13</v>
      </c>
      <c r="B1" s="81"/>
      <c r="C1" s="14"/>
      <c r="D1" s="14"/>
      <c r="G1" s="82"/>
      <c r="H1" s="82"/>
      <c r="I1" s="82"/>
      <c r="J1" s="8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3"/>
      <c r="AC1" s="72"/>
      <c r="AD1" s="72"/>
      <c r="AE1" s="72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52</v>
      </c>
      <c r="G3" s="17" t="s">
        <v>3</v>
      </c>
      <c r="H3" s="17" t="s">
        <v>14</v>
      </c>
      <c r="I3" s="17" t="s">
        <v>15</v>
      </c>
      <c r="J3" s="17" t="s">
        <v>53</v>
      </c>
      <c r="K3" s="17" t="s">
        <v>4</v>
      </c>
      <c r="L3" s="17" t="s">
        <v>14</v>
      </c>
      <c r="M3" s="17" t="s">
        <v>16</v>
      </c>
      <c r="N3" s="17" t="s">
        <v>54</v>
      </c>
      <c r="O3" s="17" t="s">
        <v>5</v>
      </c>
      <c r="P3" s="17" t="s">
        <v>14</v>
      </c>
      <c r="Q3" s="17" t="s">
        <v>18</v>
      </c>
      <c r="R3" s="56" t="s">
        <v>55</v>
      </c>
      <c r="S3" s="17" t="s">
        <v>56</v>
      </c>
      <c r="T3" s="58" t="s">
        <v>10</v>
      </c>
    </row>
    <row r="4" spans="1:20" ht="12.75">
      <c r="A4" s="19">
        <v>1</v>
      </c>
      <c r="B4" s="20" t="s">
        <v>206</v>
      </c>
      <c r="C4" s="20">
        <v>145</v>
      </c>
      <c r="D4" s="21">
        <v>49</v>
      </c>
      <c r="E4" s="28" t="s">
        <v>231</v>
      </c>
      <c r="F4" s="28">
        <v>1275</v>
      </c>
      <c r="G4" s="22">
        <v>155</v>
      </c>
      <c r="H4" s="23">
        <f aca="true" t="shared" si="0" ref="H4:H16">D4</f>
        <v>49</v>
      </c>
      <c r="I4" s="54">
        <f aca="true" t="shared" si="1" ref="I4:I16">SUM(G4:H4)</f>
        <v>204</v>
      </c>
      <c r="J4" s="24">
        <f aca="true" t="shared" si="2" ref="J4:J16">F4+I4</f>
        <v>1479</v>
      </c>
      <c r="K4" s="22">
        <v>147</v>
      </c>
      <c r="L4" s="23">
        <f aca="true" t="shared" si="3" ref="L4:L16">D4</f>
        <v>49</v>
      </c>
      <c r="M4" s="24">
        <f aca="true" t="shared" si="4" ref="M4:M16">SUM(K4:L4)</f>
        <v>196</v>
      </c>
      <c r="N4" s="27">
        <f aca="true" t="shared" si="5" ref="N4:N16">J4+M4</f>
        <v>1675</v>
      </c>
      <c r="O4" s="22">
        <v>176</v>
      </c>
      <c r="P4" s="23">
        <f aca="true" t="shared" si="6" ref="P4:P16">D4</f>
        <v>49</v>
      </c>
      <c r="Q4" s="24">
        <f aca="true" t="shared" si="7" ref="Q4:Q16">SUM(O4:P4)</f>
        <v>225</v>
      </c>
      <c r="R4" s="57">
        <f aca="true" t="shared" si="8" ref="R4:R16">N4+Q4</f>
        <v>1900</v>
      </c>
      <c r="S4" s="60">
        <f>R4-(P4*9)</f>
        <v>1459</v>
      </c>
      <c r="T4" s="59">
        <f>S4/9</f>
        <v>162.11111111111111</v>
      </c>
    </row>
    <row r="5" spans="1:20" ht="12.75">
      <c r="A5" s="19">
        <v>2</v>
      </c>
      <c r="B5" s="20" t="s">
        <v>184</v>
      </c>
      <c r="C5" s="20">
        <v>129</v>
      </c>
      <c r="D5" s="21">
        <v>63</v>
      </c>
      <c r="E5" s="28" t="s">
        <v>233</v>
      </c>
      <c r="F5" s="28">
        <v>1238</v>
      </c>
      <c r="G5" s="22">
        <v>129</v>
      </c>
      <c r="H5" s="23">
        <f t="shared" si="0"/>
        <v>63</v>
      </c>
      <c r="I5" s="54">
        <f t="shared" si="1"/>
        <v>192</v>
      </c>
      <c r="J5" s="24">
        <f t="shared" si="2"/>
        <v>1430</v>
      </c>
      <c r="K5" s="22">
        <v>169</v>
      </c>
      <c r="L5" s="23">
        <f t="shared" si="3"/>
        <v>63</v>
      </c>
      <c r="M5" s="24">
        <f t="shared" si="4"/>
        <v>232</v>
      </c>
      <c r="N5" s="27">
        <f t="shared" si="5"/>
        <v>1662</v>
      </c>
      <c r="O5" s="22">
        <v>155</v>
      </c>
      <c r="P5" s="23">
        <f t="shared" si="6"/>
        <v>63</v>
      </c>
      <c r="Q5" s="24">
        <f t="shared" si="7"/>
        <v>218</v>
      </c>
      <c r="R5" s="57">
        <f t="shared" si="8"/>
        <v>1880</v>
      </c>
      <c r="S5" s="60">
        <f aca="true" t="shared" si="9" ref="S5:S16">R5-(P5*9)</f>
        <v>1313</v>
      </c>
      <c r="T5" s="59">
        <f aca="true" t="shared" si="10" ref="T5:T16">S5/9</f>
        <v>145.88888888888889</v>
      </c>
    </row>
    <row r="6" spans="1:20" ht="12.75">
      <c r="A6" s="19">
        <v>3</v>
      </c>
      <c r="B6" s="20" t="s">
        <v>173</v>
      </c>
      <c r="C6" s="20">
        <v>157</v>
      </c>
      <c r="D6" s="21">
        <v>38</v>
      </c>
      <c r="E6" s="28" t="s">
        <v>232</v>
      </c>
      <c r="F6" s="28">
        <v>1249</v>
      </c>
      <c r="G6" s="22">
        <v>142</v>
      </c>
      <c r="H6" s="23">
        <f t="shared" si="0"/>
        <v>38</v>
      </c>
      <c r="I6" s="54">
        <f t="shared" si="1"/>
        <v>180</v>
      </c>
      <c r="J6" s="24">
        <f t="shared" si="2"/>
        <v>1429</v>
      </c>
      <c r="K6" s="22">
        <v>197</v>
      </c>
      <c r="L6" s="23">
        <f t="shared" si="3"/>
        <v>38</v>
      </c>
      <c r="M6" s="24">
        <f t="shared" si="4"/>
        <v>235</v>
      </c>
      <c r="N6" s="27">
        <f t="shared" si="5"/>
        <v>1664</v>
      </c>
      <c r="O6" s="22">
        <v>171</v>
      </c>
      <c r="P6" s="23">
        <f t="shared" si="6"/>
        <v>38</v>
      </c>
      <c r="Q6" s="24">
        <f t="shared" si="7"/>
        <v>209</v>
      </c>
      <c r="R6" s="57">
        <f t="shared" si="8"/>
        <v>1873</v>
      </c>
      <c r="S6" s="60">
        <f t="shared" si="9"/>
        <v>1531</v>
      </c>
      <c r="T6" s="59">
        <f t="shared" si="10"/>
        <v>170.11111111111111</v>
      </c>
    </row>
    <row r="7" spans="1:20" ht="12.75">
      <c r="A7" s="19">
        <v>4</v>
      </c>
      <c r="B7" s="20" t="s">
        <v>161</v>
      </c>
      <c r="C7" s="20">
        <v>153</v>
      </c>
      <c r="D7" s="21">
        <v>42</v>
      </c>
      <c r="E7" s="28" t="s">
        <v>253</v>
      </c>
      <c r="F7" s="28">
        <v>1197</v>
      </c>
      <c r="G7" s="22">
        <v>169</v>
      </c>
      <c r="H7" s="23">
        <f t="shared" si="0"/>
        <v>42</v>
      </c>
      <c r="I7" s="54">
        <f t="shared" si="1"/>
        <v>211</v>
      </c>
      <c r="J7" s="24">
        <f t="shared" si="2"/>
        <v>1408</v>
      </c>
      <c r="K7" s="22">
        <v>177</v>
      </c>
      <c r="L7" s="23">
        <f t="shared" si="3"/>
        <v>42</v>
      </c>
      <c r="M7" s="24">
        <f t="shared" si="4"/>
        <v>219</v>
      </c>
      <c r="N7" s="27">
        <f t="shared" si="5"/>
        <v>1627</v>
      </c>
      <c r="O7" s="22">
        <v>170</v>
      </c>
      <c r="P7" s="23">
        <f t="shared" si="6"/>
        <v>42</v>
      </c>
      <c r="Q7" s="24">
        <f t="shared" si="7"/>
        <v>212</v>
      </c>
      <c r="R7" s="57">
        <f t="shared" si="8"/>
        <v>1839</v>
      </c>
      <c r="S7" s="60">
        <f t="shared" si="9"/>
        <v>1461</v>
      </c>
      <c r="T7" s="59">
        <f t="shared" si="10"/>
        <v>162.33333333333334</v>
      </c>
    </row>
    <row r="8" spans="1:21" ht="12.75">
      <c r="A8" s="19">
        <v>5</v>
      </c>
      <c r="B8" s="20" t="s">
        <v>167</v>
      </c>
      <c r="C8" s="20">
        <v>159</v>
      </c>
      <c r="D8" s="21">
        <v>36</v>
      </c>
      <c r="E8" s="28" t="s">
        <v>230</v>
      </c>
      <c r="F8" s="28">
        <v>1292</v>
      </c>
      <c r="G8" s="22">
        <v>116</v>
      </c>
      <c r="H8" s="23">
        <f t="shared" si="0"/>
        <v>36</v>
      </c>
      <c r="I8" s="54">
        <f t="shared" si="1"/>
        <v>152</v>
      </c>
      <c r="J8" s="24">
        <f t="shared" si="2"/>
        <v>1444</v>
      </c>
      <c r="K8" s="22">
        <v>177</v>
      </c>
      <c r="L8" s="23">
        <f t="shared" si="3"/>
        <v>36</v>
      </c>
      <c r="M8" s="24">
        <f t="shared" si="4"/>
        <v>213</v>
      </c>
      <c r="N8" s="27">
        <f t="shared" si="5"/>
        <v>1657</v>
      </c>
      <c r="O8" s="22">
        <v>141</v>
      </c>
      <c r="P8" s="23">
        <f t="shared" si="6"/>
        <v>36</v>
      </c>
      <c r="Q8" s="24">
        <f t="shared" si="7"/>
        <v>177</v>
      </c>
      <c r="R8" s="57">
        <f t="shared" si="8"/>
        <v>1834</v>
      </c>
      <c r="S8" s="60">
        <f t="shared" si="9"/>
        <v>1510</v>
      </c>
      <c r="T8" s="59">
        <f t="shared" si="10"/>
        <v>167.77777777777777</v>
      </c>
      <c r="U8" s="15">
        <v>25</v>
      </c>
    </row>
    <row r="9" spans="1:21" ht="12.75">
      <c r="A9" s="19">
        <v>6</v>
      </c>
      <c r="B9" s="20" t="s">
        <v>155</v>
      </c>
      <c r="C9" s="20">
        <v>171</v>
      </c>
      <c r="D9" s="21">
        <v>26</v>
      </c>
      <c r="E9" s="28" t="s">
        <v>257</v>
      </c>
      <c r="F9" s="28">
        <v>1164</v>
      </c>
      <c r="G9" s="22">
        <v>187</v>
      </c>
      <c r="H9" s="23">
        <f t="shared" si="0"/>
        <v>26</v>
      </c>
      <c r="I9" s="54">
        <f t="shared" si="1"/>
        <v>213</v>
      </c>
      <c r="J9" s="24">
        <f t="shared" si="2"/>
        <v>1377</v>
      </c>
      <c r="K9" s="22">
        <v>174</v>
      </c>
      <c r="L9" s="23">
        <f t="shared" si="3"/>
        <v>26</v>
      </c>
      <c r="M9" s="24">
        <f t="shared" si="4"/>
        <v>200</v>
      </c>
      <c r="N9" s="27">
        <f t="shared" si="5"/>
        <v>1577</v>
      </c>
      <c r="O9" s="22">
        <v>213</v>
      </c>
      <c r="P9" s="23">
        <f t="shared" si="6"/>
        <v>26</v>
      </c>
      <c r="Q9" s="24">
        <f t="shared" si="7"/>
        <v>239</v>
      </c>
      <c r="R9" s="57">
        <f t="shared" si="8"/>
        <v>1816</v>
      </c>
      <c r="S9" s="60">
        <f t="shared" si="9"/>
        <v>1582</v>
      </c>
      <c r="T9" s="59">
        <f t="shared" si="10"/>
        <v>175.77777777777777</v>
      </c>
      <c r="U9" s="15">
        <v>23</v>
      </c>
    </row>
    <row r="10" spans="1:21" ht="12.75">
      <c r="A10" s="19">
        <v>7</v>
      </c>
      <c r="B10" s="20" t="s">
        <v>171</v>
      </c>
      <c r="C10" s="20">
        <v>141</v>
      </c>
      <c r="D10" s="21">
        <v>53</v>
      </c>
      <c r="E10" s="28" t="s">
        <v>269</v>
      </c>
      <c r="F10" s="28">
        <v>1162</v>
      </c>
      <c r="G10" s="22">
        <v>174</v>
      </c>
      <c r="H10" s="23">
        <f t="shared" si="0"/>
        <v>53</v>
      </c>
      <c r="I10" s="54">
        <f t="shared" si="1"/>
        <v>227</v>
      </c>
      <c r="J10" s="24">
        <f t="shared" si="2"/>
        <v>1389</v>
      </c>
      <c r="K10" s="22">
        <v>162</v>
      </c>
      <c r="L10" s="23">
        <f t="shared" si="3"/>
        <v>53</v>
      </c>
      <c r="M10" s="24">
        <f t="shared" si="4"/>
        <v>215</v>
      </c>
      <c r="N10" s="27">
        <f t="shared" si="5"/>
        <v>1604</v>
      </c>
      <c r="O10" s="22">
        <v>127</v>
      </c>
      <c r="P10" s="23">
        <f t="shared" si="6"/>
        <v>53</v>
      </c>
      <c r="Q10" s="24">
        <f t="shared" si="7"/>
        <v>180</v>
      </c>
      <c r="R10" s="57">
        <f t="shared" si="8"/>
        <v>1784</v>
      </c>
      <c r="S10" s="60">
        <f t="shared" si="9"/>
        <v>1307</v>
      </c>
      <c r="T10" s="59">
        <f t="shared" si="10"/>
        <v>145.22222222222223</v>
      </c>
      <c r="U10" s="15">
        <v>21</v>
      </c>
    </row>
    <row r="11" spans="1:21" ht="12.75">
      <c r="A11" s="19">
        <v>8</v>
      </c>
      <c r="B11" s="20" t="s">
        <v>179</v>
      </c>
      <c r="C11" s="20">
        <v>136</v>
      </c>
      <c r="D11" s="21">
        <v>57</v>
      </c>
      <c r="E11" s="28" t="s">
        <v>234</v>
      </c>
      <c r="F11" s="28">
        <v>1218</v>
      </c>
      <c r="G11" s="22">
        <v>141</v>
      </c>
      <c r="H11" s="23">
        <f t="shared" si="0"/>
        <v>57</v>
      </c>
      <c r="I11" s="54">
        <f t="shared" si="1"/>
        <v>198</v>
      </c>
      <c r="J11" s="24">
        <f t="shared" si="2"/>
        <v>1416</v>
      </c>
      <c r="K11" s="22">
        <v>131</v>
      </c>
      <c r="L11" s="23">
        <f t="shared" si="3"/>
        <v>57</v>
      </c>
      <c r="M11" s="24">
        <f t="shared" si="4"/>
        <v>188</v>
      </c>
      <c r="N11" s="27">
        <f t="shared" si="5"/>
        <v>1604</v>
      </c>
      <c r="O11" s="22">
        <v>118</v>
      </c>
      <c r="P11" s="23">
        <f t="shared" si="6"/>
        <v>57</v>
      </c>
      <c r="Q11" s="24">
        <f t="shared" si="7"/>
        <v>175</v>
      </c>
      <c r="R11" s="57">
        <f t="shared" si="8"/>
        <v>1779</v>
      </c>
      <c r="S11" s="60">
        <f t="shared" si="9"/>
        <v>1266</v>
      </c>
      <c r="T11" s="59">
        <f t="shared" si="10"/>
        <v>140.66666666666666</v>
      </c>
      <c r="U11" s="15">
        <v>19</v>
      </c>
    </row>
    <row r="12" spans="1:21" ht="12.75">
      <c r="A12" s="19">
        <v>9</v>
      </c>
      <c r="B12" s="20" t="s">
        <v>165</v>
      </c>
      <c r="C12" s="20">
        <v>150</v>
      </c>
      <c r="D12" s="21">
        <v>45</v>
      </c>
      <c r="E12" s="28" t="s">
        <v>254</v>
      </c>
      <c r="F12" s="28">
        <v>1188</v>
      </c>
      <c r="G12" s="22">
        <v>165</v>
      </c>
      <c r="H12" s="23">
        <f t="shared" si="0"/>
        <v>45</v>
      </c>
      <c r="I12" s="54">
        <f t="shared" si="1"/>
        <v>210</v>
      </c>
      <c r="J12" s="24">
        <f t="shared" si="2"/>
        <v>1398</v>
      </c>
      <c r="K12" s="22">
        <v>151</v>
      </c>
      <c r="L12" s="23">
        <f t="shared" si="3"/>
        <v>45</v>
      </c>
      <c r="M12" s="24">
        <f t="shared" si="4"/>
        <v>196</v>
      </c>
      <c r="N12" s="27">
        <f t="shared" si="5"/>
        <v>1594</v>
      </c>
      <c r="O12" s="22">
        <v>138</v>
      </c>
      <c r="P12" s="23">
        <f t="shared" si="6"/>
        <v>45</v>
      </c>
      <c r="Q12" s="24">
        <f t="shared" si="7"/>
        <v>183</v>
      </c>
      <c r="R12" s="57">
        <f t="shared" si="8"/>
        <v>1777</v>
      </c>
      <c r="S12" s="60">
        <f t="shared" si="9"/>
        <v>1372</v>
      </c>
      <c r="T12" s="59">
        <f t="shared" si="10"/>
        <v>152.44444444444446</v>
      </c>
      <c r="U12" s="15">
        <v>17</v>
      </c>
    </row>
    <row r="13" spans="1:21" ht="12.75">
      <c r="A13" s="19">
        <v>10</v>
      </c>
      <c r="B13" s="20" t="s">
        <v>159</v>
      </c>
      <c r="C13" s="20">
        <v>139</v>
      </c>
      <c r="D13" s="21">
        <v>54</v>
      </c>
      <c r="E13" s="28" t="s">
        <v>268</v>
      </c>
      <c r="F13" s="28">
        <v>1162</v>
      </c>
      <c r="G13" s="22">
        <v>146</v>
      </c>
      <c r="H13" s="23">
        <f t="shared" si="0"/>
        <v>54</v>
      </c>
      <c r="I13" s="54">
        <f t="shared" si="1"/>
        <v>200</v>
      </c>
      <c r="J13" s="24">
        <f t="shared" si="2"/>
        <v>1362</v>
      </c>
      <c r="K13" s="22">
        <v>138</v>
      </c>
      <c r="L13" s="23">
        <f t="shared" si="3"/>
        <v>54</v>
      </c>
      <c r="M13" s="24">
        <f t="shared" si="4"/>
        <v>192</v>
      </c>
      <c r="N13" s="27">
        <f t="shared" si="5"/>
        <v>1554</v>
      </c>
      <c r="O13" s="22">
        <v>161</v>
      </c>
      <c r="P13" s="23">
        <f t="shared" si="6"/>
        <v>54</v>
      </c>
      <c r="Q13" s="24">
        <f t="shared" si="7"/>
        <v>215</v>
      </c>
      <c r="R13" s="57">
        <f t="shared" si="8"/>
        <v>1769</v>
      </c>
      <c r="S13" s="60">
        <f t="shared" si="9"/>
        <v>1283</v>
      </c>
      <c r="T13" s="59">
        <f t="shared" si="10"/>
        <v>142.55555555555554</v>
      </c>
      <c r="U13" s="15">
        <v>15</v>
      </c>
    </row>
    <row r="14" spans="1:21" ht="12.75">
      <c r="A14" s="19">
        <v>11</v>
      </c>
      <c r="B14" s="20" t="s">
        <v>157</v>
      </c>
      <c r="C14" s="20">
        <v>194</v>
      </c>
      <c r="D14" s="21">
        <v>5</v>
      </c>
      <c r="E14" s="28" t="s">
        <v>255</v>
      </c>
      <c r="F14" s="28">
        <v>1184</v>
      </c>
      <c r="G14" s="22">
        <v>240</v>
      </c>
      <c r="H14" s="23">
        <f t="shared" si="0"/>
        <v>5</v>
      </c>
      <c r="I14" s="54">
        <f t="shared" si="1"/>
        <v>245</v>
      </c>
      <c r="J14" s="24">
        <f t="shared" si="2"/>
        <v>1429</v>
      </c>
      <c r="K14" s="22">
        <v>124</v>
      </c>
      <c r="L14" s="23">
        <f t="shared" si="3"/>
        <v>5</v>
      </c>
      <c r="M14" s="24">
        <f t="shared" si="4"/>
        <v>129</v>
      </c>
      <c r="N14" s="27">
        <f t="shared" si="5"/>
        <v>1558</v>
      </c>
      <c r="O14" s="22">
        <v>170</v>
      </c>
      <c r="P14" s="23">
        <f t="shared" si="6"/>
        <v>5</v>
      </c>
      <c r="Q14" s="24">
        <f t="shared" si="7"/>
        <v>175</v>
      </c>
      <c r="R14" s="57">
        <f t="shared" si="8"/>
        <v>1733</v>
      </c>
      <c r="S14" s="60">
        <f t="shared" si="9"/>
        <v>1688</v>
      </c>
      <c r="T14" s="59">
        <f t="shared" si="10"/>
        <v>187.55555555555554</v>
      </c>
      <c r="U14" s="15">
        <v>14</v>
      </c>
    </row>
    <row r="15" spans="1:21" ht="12.75">
      <c r="A15" s="19">
        <v>12</v>
      </c>
      <c r="B15" s="20" t="s">
        <v>210</v>
      </c>
      <c r="C15" s="20">
        <v>140</v>
      </c>
      <c r="D15" s="21">
        <v>54</v>
      </c>
      <c r="E15" s="28" t="s">
        <v>256</v>
      </c>
      <c r="F15" s="28">
        <v>1171</v>
      </c>
      <c r="G15" s="22">
        <v>139</v>
      </c>
      <c r="H15" s="23">
        <f t="shared" si="0"/>
        <v>54</v>
      </c>
      <c r="I15" s="54">
        <f t="shared" si="1"/>
        <v>193</v>
      </c>
      <c r="J15" s="24">
        <f t="shared" si="2"/>
        <v>1364</v>
      </c>
      <c r="K15" s="22">
        <v>97</v>
      </c>
      <c r="L15" s="23">
        <f t="shared" si="3"/>
        <v>54</v>
      </c>
      <c r="M15" s="24">
        <f t="shared" si="4"/>
        <v>151</v>
      </c>
      <c r="N15" s="27">
        <f t="shared" si="5"/>
        <v>1515</v>
      </c>
      <c r="O15" s="22">
        <v>124</v>
      </c>
      <c r="P15" s="23">
        <f t="shared" si="6"/>
        <v>54</v>
      </c>
      <c r="Q15" s="24">
        <f t="shared" si="7"/>
        <v>178</v>
      </c>
      <c r="R15" s="57">
        <f t="shared" si="8"/>
        <v>1693</v>
      </c>
      <c r="S15" s="60">
        <f t="shared" si="9"/>
        <v>1207</v>
      </c>
      <c r="T15" s="59">
        <f t="shared" si="10"/>
        <v>134.11111111111111</v>
      </c>
      <c r="U15" s="15">
        <v>13</v>
      </c>
    </row>
    <row r="16" spans="1:21" ht="12.75">
      <c r="A16" s="19">
        <v>13</v>
      </c>
      <c r="B16" s="20" t="s">
        <v>197</v>
      </c>
      <c r="C16" s="20">
        <v>181</v>
      </c>
      <c r="D16" s="21">
        <v>17</v>
      </c>
      <c r="E16" s="28" t="s">
        <v>267</v>
      </c>
      <c r="F16" s="28">
        <v>1164</v>
      </c>
      <c r="G16" s="22">
        <v>136</v>
      </c>
      <c r="H16" s="23">
        <f t="shared" si="0"/>
        <v>17</v>
      </c>
      <c r="I16" s="54">
        <f t="shared" si="1"/>
        <v>153</v>
      </c>
      <c r="J16" s="24">
        <f t="shared" si="2"/>
        <v>1317</v>
      </c>
      <c r="K16" s="22">
        <v>142</v>
      </c>
      <c r="L16" s="23">
        <f t="shared" si="3"/>
        <v>17</v>
      </c>
      <c r="M16" s="24">
        <f t="shared" si="4"/>
        <v>159</v>
      </c>
      <c r="N16" s="27">
        <f t="shared" si="5"/>
        <v>1476</v>
      </c>
      <c r="O16" s="22">
        <v>169</v>
      </c>
      <c r="P16" s="23">
        <f t="shared" si="6"/>
        <v>17</v>
      </c>
      <c r="Q16" s="24">
        <f t="shared" si="7"/>
        <v>186</v>
      </c>
      <c r="R16" s="57">
        <f t="shared" si="8"/>
        <v>1662</v>
      </c>
      <c r="S16" s="60">
        <f t="shared" si="9"/>
        <v>1509</v>
      </c>
      <c r="T16" s="59">
        <f t="shared" si="10"/>
        <v>167.66666666666666</v>
      </c>
      <c r="U16" s="15">
        <v>12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2020-11-29T20:50:30Z</cp:lastPrinted>
  <dcterms:created xsi:type="dcterms:W3CDTF">2010-09-08T14:50:21Z</dcterms:created>
  <dcterms:modified xsi:type="dcterms:W3CDTF">2020-12-01T03:24:54Z</dcterms:modified>
  <cp:category/>
  <cp:version/>
  <cp:contentType/>
  <cp:contentStatus/>
</cp:coreProperties>
</file>