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<sst xmlns="http://schemas.openxmlformats.org/spreadsheetml/2006/main" count="762" uniqueCount="263">
  <si>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</si>
  <si>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</si>
  <si>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</si>
  <si>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</si>
  <si>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</si>
  <si>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</si>
  <si>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</si>
  <si>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</si>
  <si>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</si>
  <si>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</si>
  <si>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</si>
  <si>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</si>
  <si>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</si>
  <si>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</si>
  <si>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</si>
  <si>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</si>
  <si>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</si>
  <si>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</si>
  <si>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</si>
  <si>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</si>
  <si>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</si>
  <si>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</si>
  <si>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</si>
  <si>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</si>
  <si>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</si>
  <si>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</si>
  <si>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</si>
  <si>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</si>
  <si>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</si>
  <si>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</si>
  <si>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</si>
  <si>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</si>
  <si>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</si>
  <si>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</si>
  <si>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</si>
  <si>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</si>
  <si>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</si>
  <si>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</si>
  <si>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</si>
  <si>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</si>
  <si>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</si>
  <si>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</si>
  <si>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</si>
  <si>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</si>
  <si>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</si>
  <si>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</si>
  <si>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</si>
  <si>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</si>
  <si>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</si>
  <si>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</si>
  <si>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</si>
  <si>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</si>
  <si>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</si>
  <si>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</si>
  <si>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</si>
  <si>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</si>
  <si>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</si>
  <si>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</si>
  <si>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</si>
  <si>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</si>
  <si>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</si>
  <si>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</si>
  <si>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</si>
  <si>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</si>
  <si>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Trevor Lange</t>
  </si>
  <si>
    <t>Brock Larson</t>
  </si>
  <si>
    <t>Jeremy Sgarlata</t>
  </si>
  <si>
    <t>Anthony Martorana</t>
  </si>
  <si>
    <t>Ryan Dreikosen</t>
  </si>
  <si>
    <t>Kyle Vollmann</t>
  </si>
  <si>
    <t>Zach Zoromski</t>
  </si>
  <si>
    <t>Eddie Schulthess</t>
  </si>
  <si>
    <t>Trevor Amir</t>
  </si>
  <si>
    <t>Nick Schwartz</t>
  </si>
  <si>
    <t>Jermarrion Simmons</t>
  </si>
  <si>
    <t>Eric Roberts</t>
  </si>
  <si>
    <t>Justin Karnats</t>
  </si>
  <si>
    <t>Justin Mooney</t>
  </si>
  <si>
    <t>Landen Miller</t>
  </si>
  <si>
    <t>Cameron Crowe</t>
  </si>
  <si>
    <t>Parker Stasiulis</t>
  </si>
  <si>
    <t>Henry Wright</t>
  </si>
  <si>
    <t>Ethan Caruso</t>
  </si>
  <si>
    <t>Dylan Shaffer</t>
  </si>
  <si>
    <t>Michael Maerder</t>
  </si>
  <si>
    <t>Sam Radandt</t>
  </si>
  <si>
    <t>Brett Beuthin</t>
  </si>
  <si>
    <t>Adam Schmidt</t>
  </si>
  <si>
    <t>Ethan Bennett</t>
  </si>
  <si>
    <t>Edgar Burgos</t>
  </si>
  <si>
    <t>Matt Devorsky</t>
  </si>
  <si>
    <t>Efrain Soto</t>
  </si>
  <si>
    <t>Sean Connelly</t>
  </si>
  <si>
    <t>Alex Acosta</t>
  </si>
  <si>
    <t>Blake Attig</t>
  </si>
  <si>
    <t>Bobby Habetler</t>
  </si>
  <si>
    <t>Edward Burgos</t>
  </si>
  <si>
    <t>Tyler McNutt</t>
  </si>
  <si>
    <t>Jonathan Studer</t>
  </si>
  <si>
    <t>Owen Jones</t>
  </si>
  <si>
    <t>Cameron Johnson</t>
  </si>
  <si>
    <t>Phillip Heuser</t>
  </si>
  <si>
    <t>Braden Kidd</t>
  </si>
  <si>
    <t>Jacob Hubbs</t>
  </si>
  <si>
    <t>Julian Ramos</t>
  </si>
  <si>
    <t>Edward Zurawski</t>
  </si>
  <si>
    <t>Ethan Kailin</t>
  </si>
  <si>
    <t>Jonathan Biala</t>
  </si>
  <si>
    <t>Lucas Pinkus</t>
  </si>
  <si>
    <t>Sam Bortnick</t>
  </si>
  <si>
    <t>Anthony Lizzio</t>
  </si>
  <si>
    <t>Joey Lizzio</t>
  </si>
  <si>
    <t>Zach Singer</t>
  </si>
  <si>
    <t>Alex Nelson</t>
  </si>
  <si>
    <t>Jamie Knutsen</t>
  </si>
  <si>
    <t>Katelynn Martorana</t>
  </si>
  <si>
    <t>Kalei Bass</t>
  </si>
  <si>
    <t>Alexis Jacak</t>
  </si>
  <si>
    <t>Jenna Mendez</t>
  </si>
  <si>
    <t>Katelyn Holz</t>
  </si>
  <si>
    <t>Chloe Siezega</t>
  </si>
  <si>
    <t>Anna Callan</t>
  </si>
  <si>
    <t>Bailey Delrose</t>
  </si>
  <si>
    <t>Allison Clark</t>
  </si>
  <si>
    <t>McKenzie Mattice</t>
  </si>
  <si>
    <t>Monica Darrow</t>
  </si>
  <si>
    <t>Jocelynn Eggert</t>
  </si>
  <si>
    <t>Marissa Metcalfe</t>
  </si>
  <si>
    <t>Jade Oelke</t>
  </si>
  <si>
    <t>Sidney Hughes</t>
  </si>
  <si>
    <t>Mary Conneely</t>
  </si>
  <si>
    <t>Taylor Jensen</t>
  </si>
  <si>
    <t>Piper Miles</t>
  </si>
  <si>
    <t>Alyssa Olson</t>
  </si>
  <si>
    <t>Paige Matiasek</t>
  </si>
  <si>
    <t>Gaby Silva</t>
  </si>
  <si>
    <t>Rebecca Howard</t>
  </si>
  <si>
    <t>Samantha Knab</t>
  </si>
  <si>
    <t>Madeleine Cimo</t>
  </si>
  <si>
    <t>Monica Colon</t>
  </si>
  <si>
    <t>Kelsey Jaeger</t>
  </si>
  <si>
    <t>Kailee Tubbs</t>
  </si>
  <si>
    <t>Jasmine McKeel</t>
  </si>
  <si>
    <t>Kenzie Ullian</t>
  </si>
  <si>
    <t>Savannah Dickson</t>
  </si>
  <si>
    <t>Alexandra Wozniak</t>
  </si>
  <si>
    <t>Jazmin Koeberl</t>
  </si>
  <si>
    <t>Caston Dhuse</t>
  </si>
  <si>
    <t>Josh Opiola</t>
  </si>
  <si>
    <t>Spencer Lange</t>
  </si>
  <si>
    <t>Brianna Schmidt</t>
  </si>
  <si>
    <t>Ian Koster</t>
  </si>
  <si>
    <t>Paxton Bauer</t>
  </si>
  <si>
    <t>Michael Rossini</t>
  </si>
  <si>
    <t>Greggory Hammel</t>
  </si>
  <si>
    <t>Andrew Rossini</t>
  </si>
  <si>
    <t>Landon Bauer</t>
  </si>
  <si>
    <t>Kaitlyn Miller</t>
  </si>
  <si>
    <t>Judd Baron</t>
  </si>
  <si>
    <t>Delaney Brown</t>
  </si>
  <si>
    <t>Allison Roberts</t>
  </si>
  <si>
    <t>Devin Titus</t>
  </si>
  <si>
    <t>Dake Titus</t>
  </si>
  <si>
    <t>RaeAnne Kalsto</t>
  </si>
  <si>
    <t>Anthony Andrade</t>
  </si>
  <si>
    <t>Alyvia Matiasek</t>
  </si>
  <si>
    <t>Aiden Andrade</t>
  </si>
  <si>
    <t>Isabella Colon</t>
  </si>
  <si>
    <t>Sebastian Vetter</t>
  </si>
  <si>
    <t>Jacob Perry</t>
  </si>
  <si>
    <t>Haydin Smrekar</t>
  </si>
  <si>
    <t>Taylor Kailin</t>
  </si>
  <si>
    <t>Garrett Johnson</t>
  </si>
  <si>
    <t>Gracie French</t>
  </si>
  <si>
    <t>Samantha French</t>
  </si>
  <si>
    <t>Joey Gluck</t>
  </si>
  <si>
    <t>Seth Sider</t>
  </si>
  <si>
    <t>Jaydin Kante</t>
  </si>
  <si>
    <t>Gina Scichowski</t>
  </si>
  <si>
    <t>Natalie Schildhouse</t>
  </si>
  <si>
    <t>Tyler Sider</t>
  </si>
  <si>
    <t>Emma Punter</t>
  </si>
  <si>
    <t>Ryan Burton</t>
  </si>
  <si>
    <t>Brett Brohelden</t>
  </si>
  <si>
    <t>Kyle Muth</t>
  </si>
  <si>
    <t>Jos Weems</t>
  </si>
  <si>
    <t>Kai Horton</t>
  </si>
  <si>
    <t>Amber Bertschinger</t>
  </si>
  <si>
    <t>Brooke Puckett</t>
  </si>
  <si>
    <t>Will Clark</t>
  </si>
  <si>
    <t>Dominic Anzalone</t>
  </si>
  <si>
    <t>Brandon Williamson</t>
  </si>
  <si>
    <t>Danielle Rubach</t>
  </si>
  <si>
    <t>Kiara Smith</t>
  </si>
  <si>
    <t>Demi Kontos</t>
  </si>
  <si>
    <t>Justin Smith</t>
  </si>
  <si>
    <t>Anthony Butler Jr</t>
  </si>
  <si>
    <t>Mike Mile</t>
  </si>
  <si>
    <t>Winston Petri</t>
  </si>
  <si>
    <t>Ivan Escolar</t>
  </si>
  <si>
    <t>Nicholas Cutrara</t>
  </si>
  <si>
    <t>Kyle Klotz</t>
  </si>
  <si>
    <t>Nick Lewicki</t>
  </si>
  <si>
    <t>Garrett Haley</t>
  </si>
  <si>
    <t>Christopher Kawal</t>
  </si>
  <si>
    <t>Matthew Kappler</t>
  </si>
  <si>
    <t>Brendan Holl</t>
  </si>
  <si>
    <t>Addison Woxland</t>
  </si>
  <si>
    <t>Kaitlyn Keith</t>
  </si>
  <si>
    <t>Mina Garner</t>
  </si>
  <si>
    <t>Rachel Baumann</t>
  </si>
  <si>
    <t>Olivia Daujatas</t>
  </si>
  <si>
    <t>Breanne Augustine</t>
  </si>
  <si>
    <t>Barbara Lunsford</t>
  </si>
  <si>
    <t>Ryan Tesch</t>
  </si>
  <si>
    <t>Tyler Richter</t>
  </si>
  <si>
    <t>Trey Patterson</t>
  </si>
  <si>
    <t>Jami Donnelly</t>
  </si>
  <si>
    <t>Sydney Swiercz</t>
  </si>
  <si>
    <t>Derick Donnelly</t>
  </si>
  <si>
    <t>Heidi Johnson</t>
  </si>
  <si>
    <t>Quron Jones</t>
  </si>
  <si>
    <t>U12 Junior Gold</t>
  </si>
  <si>
    <t>U15 Boys Junior Gold</t>
  </si>
  <si>
    <t>U17 Girls Junior Gold</t>
  </si>
  <si>
    <t>U17 Boys Junior Gold</t>
  </si>
  <si>
    <t>U20 Girls Junior Gold</t>
  </si>
  <si>
    <t>U20 Boys Junior Gold</t>
  </si>
  <si>
    <t>Sunday September 1, 2019</t>
  </si>
  <si>
    <t>Poplar Creek Bowl</t>
  </si>
  <si>
    <t>Lane Pattern: Red Square</t>
  </si>
  <si>
    <t>17th</t>
  </si>
  <si>
    <t>18th</t>
  </si>
  <si>
    <t>BYE</t>
  </si>
  <si>
    <t>Lanes 11 - 12</t>
  </si>
  <si>
    <t>Lanes: 3 - 4</t>
  </si>
  <si>
    <t>Lanes: 9 - 10</t>
  </si>
  <si>
    <t>Lanes: 13 - 14</t>
  </si>
  <si>
    <t>Lanes: 19 - 20</t>
  </si>
  <si>
    <t>Lanes: 7 - 8</t>
  </si>
  <si>
    <t>Lanes:  23 - 24</t>
  </si>
  <si>
    <t>Lanes:  11 - 12</t>
  </si>
  <si>
    <t>Lanes: 5 - 6</t>
  </si>
  <si>
    <t>Lanes: 17 - 18</t>
  </si>
  <si>
    <t>Lanes 7 -8</t>
  </si>
  <si>
    <t>Lanes: 11 - 12</t>
  </si>
  <si>
    <t>Lanes: 15 - 16</t>
  </si>
  <si>
    <t>Lanes 3 - 4</t>
  </si>
  <si>
    <t>Lanes: 21 - 22</t>
  </si>
  <si>
    <t>Lanes:  1 - 2</t>
  </si>
  <si>
    <t>Lanes:  13 - 14</t>
  </si>
  <si>
    <t xml:space="preserve">Lanes: 7 - 8 </t>
  </si>
  <si>
    <t>Lanes: 23 - 24</t>
  </si>
  <si>
    <t>Lanes:  31 - 32</t>
  </si>
  <si>
    <t>Lanes:  9 - 10</t>
  </si>
  <si>
    <t>Lanes:  27 - 28</t>
  </si>
  <si>
    <t>Lanes: 25 - 26</t>
  </si>
  <si>
    <t>Lanes: 29 - 30</t>
  </si>
  <si>
    <t>N/S</t>
  </si>
  <si>
    <t>n/s</t>
  </si>
  <si>
    <t>Ethan Caruso (244)</t>
  </si>
  <si>
    <t>Jamie Knutsen (209)</t>
  </si>
  <si>
    <t>Jasmine Mckeel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</si>
</sst>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15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73">
      <selection activeCell="D87" sqref="D87:E87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2" t="s">
        <v>36</v>
      </c>
      <c r="B1" s="62"/>
      <c r="C1" s="62"/>
      <c r="D1" s="62"/>
      <c r="E1" s="62"/>
      <c r="F1" s="62"/>
      <c r="G1" s="62"/>
      <c r="H1" s="63"/>
      <c r="I1" s="61"/>
    </row>
    <row r="3" spans="1:9" s="39" customFormat="1" ht="15.75">
      <c r="A3" s="64" t="s">
        <v>228</v>
      </c>
      <c r="B3" s="59"/>
      <c r="C3" s="59"/>
      <c r="D3" s="59"/>
      <c r="E3" s="59"/>
      <c r="F3" s="59"/>
      <c r="G3" s="59"/>
      <c r="H3" s="59"/>
      <c r="I3" s="61"/>
    </row>
    <row r="4" spans="1:9" s="39" customFormat="1" ht="15.75">
      <c r="A4" s="65" t="s">
        <v>229</v>
      </c>
      <c r="B4" s="59"/>
      <c r="C4" s="59"/>
      <c r="D4" s="59"/>
      <c r="E4" s="59"/>
      <c r="F4" s="59"/>
      <c r="G4" s="59"/>
      <c r="H4" s="59"/>
      <c r="I4" s="61"/>
    </row>
    <row r="5" spans="1:9" s="39" customFormat="1" ht="15.75">
      <c r="A5" s="65" t="s">
        <v>230</v>
      </c>
      <c r="B5" s="59"/>
      <c r="C5" s="59"/>
      <c r="D5" s="59"/>
      <c r="E5" s="59"/>
      <c r="F5" s="59"/>
      <c r="G5" s="59"/>
      <c r="H5" s="59"/>
      <c r="I5" s="61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9" t="s">
        <v>108</v>
      </c>
      <c r="D8" s="59"/>
      <c r="E8" s="59"/>
      <c r="F8" s="41">
        <v>600</v>
      </c>
    </row>
    <row r="9" spans="2:6" ht="15.75">
      <c r="B9" s="39" t="s">
        <v>39</v>
      </c>
      <c r="C9" s="59" t="s">
        <v>92</v>
      </c>
      <c r="D9" s="59"/>
      <c r="E9" s="59"/>
      <c r="F9" s="41">
        <v>300</v>
      </c>
    </row>
    <row r="10" spans="2:6" ht="15.75">
      <c r="B10" s="39" t="s">
        <v>40</v>
      </c>
      <c r="C10" s="59" t="s">
        <v>68</v>
      </c>
      <c r="D10" s="59"/>
      <c r="E10" s="59"/>
      <c r="F10" s="41">
        <v>150</v>
      </c>
    </row>
    <row r="11" spans="2:6" ht="15.75">
      <c r="B11" s="39" t="s">
        <v>40</v>
      </c>
      <c r="C11" s="59" t="s">
        <v>182</v>
      </c>
      <c r="D11" s="59"/>
      <c r="E11" s="59"/>
      <c r="F11" s="41">
        <v>150</v>
      </c>
    </row>
    <row r="12" spans="2:6" ht="15.75">
      <c r="B12" s="39" t="s">
        <v>47</v>
      </c>
      <c r="C12" s="44" t="s">
        <v>103</v>
      </c>
      <c r="D12" s="44"/>
      <c r="E12" s="44"/>
      <c r="F12" s="41">
        <v>75</v>
      </c>
    </row>
    <row r="13" spans="2:6" ht="15.75">
      <c r="B13" s="39" t="s">
        <v>47</v>
      </c>
      <c r="C13" s="44" t="s">
        <v>86</v>
      </c>
      <c r="D13" s="44"/>
      <c r="E13" s="44"/>
      <c r="F13" s="41">
        <v>75</v>
      </c>
    </row>
    <row r="14" spans="2:6" ht="15.75">
      <c r="B14" s="39" t="s">
        <v>47</v>
      </c>
      <c r="C14" s="44" t="s">
        <v>203</v>
      </c>
      <c r="D14" s="44"/>
      <c r="E14" s="44"/>
      <c r="F14" s="41">
        <v>75</v>
      </c>
    </row>
    <row r="15" spans="2:6" ht="15.75">
      <c r="B15" s="39" t="s">
        <v>47</v>
      </c>
      <c r="C15" s="44" t="s">
        <v>79</v>
      </c>
      <c r="D15" s="44"/>
      <c r="E15" s="44"/>
      <c r="F15" s="41">
        <v>75</v>
      </c>
    </row>
    <row r="16" spans="2:6" ht="15.75">
      <c r="B16" s="39" t="s">
        <v>61</v>
      </c>
      <c r="C16" s="44" t="s">
        <v>98</v>
      </c>
      <c r="D16" s="44"/>
      <c r="E16" s="44"/>
      <c r="F16" s="41">
        <v>50</v>
      </c>
    </row>
    <row r="17" spans="2:6" ht="15.75">
      <c r="B17" s="39" t="s">
        <v>61</v>
      </c>
      <c r="C17" s="44" t="s">
        <v>112</v>
      </c>
      <c r="D17" s="44"/>
      <c r="E17" s="44"/>
      <c r="F17" s="41">
        <v>50</v>
      </c>
    </row>
    <row r="18" spans="2:6" ht="15.75">
      <c r="B18" s="39" t="s">
        <v>61</v>
      </c>
      <c r="C18" s="44" t="s">
        <v>97</v>
      </c>
      <c r="D18" s="44"/>
      <c r="E18" s="44"/>
      <c r="F18" s="41">
        <v>50</v>
      </c>
    </row>
    <row r="19" spans="2:6" ht="15.75">
      <c r="B19" s="39" t="s">
        <v>61</v>
      </c>
      <c r="C19" s="59" t="s">
        <v>89</v>
      </c>
      <c r="D19" s="59"/>
      <c r="E19" s="59"/>
      <c r="F19" s="41">
        <v>50</v>
      </c>
    </row>
    <row r="20" spans="2:6" ht="15.75">
      <c r="B20" s="39" t="s">
        <v>61</v>
      </c>
      <c r="C20" s="59" t="s">
        <v>72</v>
      </c>
      <c r="D20" s="59"/>
      <c r="E20" s="59"/>
      <c r="F20" s="41">
        <v>50</v>
      </c>
    </row>
    <row r="21" spans="2:6" ht="15.75">
      <c r="B21" s="39" t="s">
        <v>61</v>
      </c>
      <c r="C21" s="59" t="s">
        <v>202</v>
      </c>
      <c r="D21" s="59"/>
      <c r="E21" s="59"/>
      <c r="F21" s="41">
        <v>50</v>
      </c>
    </row>
    <row r="22" spans="2:6" ht="15.75">
      <c r="B22" s="39" t="s">
        <v>61</v>
      </c>
      <c r="C22" s="59" t="s">
        <v>191</v>
      </c>
      <c r="D22" s="59"/>
      <c r="E22" s="59"/>
      <c r="F22" s="41">
        <v>50</v>
      </c>
    </row>
    <row r="23" spans="2:6" ht="15.75">
      <c r="B23" s="39" t="s">
        <v>61</v>
      </c>
      <c r="C23" s="59" t="s">
        <v>99</v>
      </c>
      <c r="D23" s="59"/>
      <c r="E23" s="59"/>
      <c r="F23" s="41">
        <v>50</v>
      </c>
    </row>
    <row r="24" spans="2:6" ht="15.75">
      <c r="B24" s="39" t="s">
        <v>231</v>
      </c>
      <c r="C24" s="59" t="s">
        <v>74</v>
      </c>
      <c r="D24" s="59"/>
      <c r="E24" s="59"/>
      <c r="F24" s="41">
        <v>35</v>
      </c>
    </row>
    <row r="25" spans="2:6" ht="15.75">
      <c r="B25" s="39" t="s">
        <v>232</v>
      </c>
      <c r="C25" s="59" t="s">
        <v>90</v>
      </c>
      <c r="D25" s="59"/>
      <c r="E25" s="59"/>
      <c r="F25" s="41">
        <v>35</v>
      </c>
    </row>
    <row r="26" spans="2:6" ht="15.75">
      <c r="B26" s="39" t="s">
        <v>62</v>
      </c>
      <c r="C26" s="59" t="s">
        <v>260</v>
      </c>
      <c r="D26" s="59"/>
      <c r="E26" s="59"/>
      <c r="F26" s="41">
        <v>25</v>
      </c>
    </row>
    <row r="28" spans="2:6" ht="15.75">
      <c r="B28" s="39" t="s">
        <v>41</v>
      </c>
      <c r="F28" s="42">
        <f>SUM(F8:F26)</f>
        <v>1995</v>
      </c>
    </row>
    <row r="30" spans="1:6" ht="16.5">
      <c r="A30" s="38" t="s">
        <v>42</v>
      </c>
      <c r="B30" s="39"/>
      <c r="C30" s="39"/>
      <c r="D30" s="39"/>
      <c r="E30" s="39"/>
      <c r="F30" s="40"/>
    </row>
    <row r="31" spans="2:6" ht="15.75">
      <c r="B31" s="39" t="s">
        <v>38</v>
      </c>
      <c r="C31" s="59" t="s">
        <v>122</v>
      </c>
      <c r="D31" s="59"/>
      <c r="E31" s="59"/>
      <c r="F31" s="41">
        <v>400</v>
      </c>
    </row>
    <row r="32" spans="2:6" ht="15.75">
      <c r="B32" s="39" t="s">
        <v>39</v>
      </c>
      <c r="C32" s="59" t="s">
        <v>208</v>
      </c>
      <c r="D32" s="59"/>
      <c r="E32" s="59"/>
      <c r="F32" s="41">
        <v>200</v>
      </c>
    </row>
    <row r="33" spans="2:6" ht="15.75">
      <c r="B33" s="39" t="s">
        <v>40</v>
      </c>
      <c r="C33" s="59" t="s">
        <v>262</v>
      </c>
      <c r="D33" s="59"/>
      <c r="E33" s="59"/>
      <c r="F33" s="41">
        <v>100</v>
      </c>
    </row>
    <row r="34" spans="2:6" ht="15.75">
      <c r="B34" s="39" t="s">
        <v>40</v>
      </c>
      <c r="C34" s="59" t="s">
        <v>130</v>
      </c>
      <c r="D34" s="59"/>
      <c r="E34" s="59"/>
      <c r="F34" s="41">
        <v>100</v>
      </c>
    </row>
    <row r="35" spans="2:6" ht="15.75">
      <c r="B35" s="39" t="s">
        <v>47</v>
      </c>
      <c r="C35" s="44" t="s">
        <v>210</v>
      </c>
      <c r="D35" s="44"/>
      <c r="E35" s="44"/>
      <c r="F35" s="41">
        <v>65</v>
      </c>
    </row>
    <row r="36" spans="2:6" ht="15.75">
      <c r="B36" s="39" t="s">
        <v>47</v>
      </c>
      <c r="C36" s="44" t="s">
        <v>139</v>
      </c>
      <c r="D36" s="44"/>
      <c r="E36" s="44"/>
      <c r="F36" s="41">
        <v>65</v>
      </c>
    </row>
    <row r="37" spans="2:6" ht="15.75">
      <c r="B37" s="39" t="s">
        <v>47</v>
      </c>
      <c r="C37" s="44" t="s">
        <v>127</v>
      </c>
      <c r="D37" s="44"/>
      <c r="E37" s="44"/>
      <c r="F37" s="41">
        <v>65</v>
      </c>
    </row>
    <row r="38" spans="2:6" ht="15.75">
      <c r="B38" s="39" t="s">
        <v>47</v>
      </c>
      <c r="C38" s="44" t="s">
        <v>137</v>
      </c>
      <c r="D38" s="44"/>
      <c r="E38" s="44"/>
      <c r="F38" s="41">
        <v>65</v>
      </c>
    </row>
    <row r="39" spans="2:6" ht="15.75">
      <c r="B39" s="39" t="s">
        <v>61</v>
      </c>
      <c r="C39" s="59" t="s">
        <v>116</v>
      </c>
      <c r="D39" s="59"/>
      <c r="E39" s="59"/>
      <c r="F39" s="41">
        <v>45</v>
      </c>
    </row>
    <row r="40" spans="2:6" ht="15.75">
      <c r="B40" s="39" t="s">
        <v>61</v>
      </c>
      <c r="C40" s="59" t="s">
        <v>121</v>
      </c>
      <c r="D40" s="59"/>
      <c r="E40" s="59"/>
      <c r="F40" s="41">
        <v>45</v>
      </c>
    </row>
    <row r="41" spans="2:6" ht="15.75">
      <c r="B41" s="39" t="s">
        <v>61</v>
      </c>
      <c r="C41" s="59" t="s">
        <v>145</v>
      </c>
      <c r="D41" s="59"/>
      <c r="E41" s="59"/>
      <c r="F41" s="41">
        <v>45</v>
      </c>
    </row>
    <row r="42" spans="2:6" ht="15.75">
      <c r="B42" s="39" t="s">
        <v>61</v>
      </c>
      <c r="C42" s="59" t="s">
        <v>125</v>
      </c>
      <c r="D42" s="59"/>
      <c r="E42" s="59"/>
      <c r="F42" s="41">
        <v>45</v>
      </c>
    </row>
    <row r="43" spans="2:6" ht="15.75">
      <c r="B43" s="39" t="s">
        <v>62</v>
      </c>
      <c r="C43" s="44" t="s">
        <v>261</v>
      </c>
      <c r="D43" s="44"/>
      <c r="E43" s="44"/>
      <c r="F43" s="41">
        <v>25</v>
      </c>
    </row>
    <row r="45" spans="2:6" ht="15.75">
      <c r="B45" s="39" t="s">
        <v>41</v>
      </c>
      <c r="F45" s="42">
        <f>SUM(F31:F43)</f>
        <v>1265</v>
      </c>
    </row>
    <row r="46" spans="1:6" ht="15.75">
      <c r="A46" s="39"/>
      <c r="B46" s="39"/>
      <c r="C46" s="39"/>
      <c r="D46" s="39"/>
      <c r="E46" s="39"/>
      <c r="F46" s="39"/>
    </row>
    <row r="47" spans="1:6" ht="16.5">
      <c r="A47" s="38" t="s">
        <v>43</v>
      </c>
      <c r="B47" s="39"/>
      <c r="C47" s="39"/>
      <c r="D47" s="39"/>
      <c r="E47" s="39"/>
      <c r="F47" s="41"/>
    </row>
    <row r="48" spans="1:6" ht="15.75">
      <c r="A48" s="39"/>
      <c r="B48" s="39" t="s">
        <v>38</v>
      </c>
      <c r="C48" s="59" t="s">
        <v>157</v>
      </c>
      <c r="D48" s="59"/>
      <c r="E48" s="59"/>
      <c r="F48" s="41">
        <v>400</v>
      </c>
    </row>
    <row r="49" spans="1:6" ht="15.75">
      <c r="A49" s="39"/>
      <c r="B49" s="39" t="s">
        <v>39</v>
      </c>
      <c r="C49" s="59" t="s">
        <v>217</v>
      </c>
      <c r="D49" s="59"/>
      <c r="E49" s="59"/>
      <c r="F49" s="41">
        <v>200</v>
      </c>
    </row>
    <row r="50" spans="1:6" ht="15.75">
      <c r="A50" s="39"/>
      <c r="B50" s="39" t="s">
        <v>40</v>
      </c>
      <c r="C50" s="59" t="s">
        <v>150</v>
      </c>
      <c r="D50" s="59"/>
      <c r="E50" s="59"/>
      <c r="F50" s="41">
        <v>100</v>
      </c>
    </row>
    <row r="51" spans="1:6" ht="15.75">
      <c r="A51" s="39"/>
      <c r="B51" s="39" t="s">
        <v>40</v>
      </c>
      <c r="C51" s="59" t="s">
        <v>170</v>
      </c>
      <c r="D51" s="59"/>
      <c r="E51" s="59"/>
      <c r="F51" s="41">
        <v>100</v>
      </c>
    </row>
    <row r="52" spans="1:6" ht="15.75">
      <c r="A52" s="39"/>
      <c r="B52" s="39" t="s">
        <v>47</v>
      </c>
      <c r="C52" s="44" t="s">
        <v>216</v>
      </c>
      <c r="D52" s="44"/>
      <c r="E52" s="44"/>
      <c r="F52" s="41">
        <v>70</v>
      </c>
    </row>
    <row r="53" spans="1:6" ht="15.75">
      <c r="A53" s="39"/>
      <c r="B53" s="39" t="s">
        <v>47</v>
      </c>
      <c r="C53" s="44" t="s">
        <v>179</v>
      </c>
      <c r="D53" s="44"/>
      <c r="E53" s="44"/>
      <c r="F53" s="41">
        <v>70</v>
      </c>
    </row>
    <row r="54" spans="1:6" ht="15.75">
      <c r="A54" s="39"/>
      <c r="B54" s="39" t="s">
        <v>47</v>
      </c>
      <c r="C54" s="44" t="s">
        <v>167</v>
      </c>
      <c r="D54" s="44"/>
      <c r="E54" s="44"/>
      <c r="F54" s="41">
        <v>70</v>
      </c>
    </row>
    <row r="55" spans="1:6" ht="15.75">
      <c r="A55" s="39"/>
      <c r="B55" s="39" t="s">
        <v>47</v>
      </c>
      <c r="C55" s="44" t="s">
        <v>159</v>
      </c>
      <c r="D55" s="44"/>
      <c r="E55" s="44"/>
      <c r="F55" s="41">
        <v>70</v>
      </c>
    </row>
    <row r="56" spans="1:6" ht="15.75">
      <c r="A56" s="39"/>
      <c r="B56" s="39" t="s">
        <v>61</v>
      </c>
      <c r="C56" s="44" t="s">
        <v>215</v>
      </c>
      <c r="D56" s="44"/>
      <c r="E56" s="44"/>
      <c r="F56" s="41">
        <v>50</v>
      </c>
    </row>
    <row r="57" spans="1:6" ht="15.75">
      <c r="A57" s="39"/>
      <c r="B57" s="39" t="s">
        <v>61</v>
      </c>
      <c r="C57" s="59" t="s">
        <v>165</v>
      </c>
      <c r="D57" s="59"/>
      <c r="E57" s="59"/>
      <c r="F57" s="41">
        <v>50</v>
      </c>
    </row>
    <row r="58" spans="1:6" ht="15.75">
      <c r="A58" s="39"/>
      <c r="B58" s="39" t="s">
        <v>61</v>
      </c>
      <c r="C58" s="59" t="s">
        <v>181</v>
      </c>
      <c r="D58" s="59"/>
      <c r="E58" s="59"/>
      <c r="F58" s="41">
        <v>50</v>
      </c>
    </row>
    <row r="59" spans="1:6" ht="15.75">
      <c r="A59" s="39"/>
      <c r="B59" s="39" t="s">
        <v>61</v>
      </c>
      <c r="C59" s="59" t="s">
        <v>147</v>
      </c>
      <c r="D59" s="59"/>
      <c r="E59" s="59"/>
      <c r="F59" s="41">
        <v>50</v>
      </c>
    </row>
    <row r="60" spans="1:6" ht="15.75">
      <c r="A60" s="39"/>
      <c r="B60" s="39" t="s">
        <v>61</v>
      </c>
      <c r="C60" s="44" t="s">
        <v>169</v>
      </c>
      <c r="D60" s="44"/>
      <c r="E60" s="44"/>
      <c r="F60" s="41">
        <v>50</v>
      </c>
    </row>
    <row r="61" spans="1:6" ht="15.75">
      <c r="A61" s="39"/>
      <c r="B61" s="39" t="s">
        <v>62</v>
      </c>
      <c r="C61" s="59"/>
      <c r="D61" s="59"/>
      <c r="E61" s="59"/>
      <c r="F61" s="41">
        <v>25</v>
      </c>
    </row>
    <row r="62" spans="1:6" ht="15.75">
      <c r="A62" s="39"/>
      <c r="B62" s="39"/>
      <c r="C62" s="39"/>
      <c r="D62" s="39"/>
      <c r="E62" s="39"/>
      <c r="F62" s="39"/>
    </row>
    <row r="63" spans="1:6" ht="15.75">
      <c r="A63" s="39"/>
      <c r="B63" s="39" t="s">
        <v>41</v>
      </c>
      <c r="C63" s="39"/>
      <c r="D63" s="39"/>
      <c r="E63" s="39"/>
      <c r="F63" s="42">
        <f>SUM(F48:F62)</f>
        <v>1355</v>
      </c>
    </row>
    <row r="64" spans="1:6" ht="15.75">
      <c r="A64" s="39"/>
      <c r="B64" s="39"/>
      <c r="C64" s="39"/>
      <c r="D64" s="39"/>
      <c r="E64" s="39"/>
      <c r="F64" s="39"/>
    </row>
    <row r="65" spans="1:6" ht="15.75">
      <c r="A65" s="39"/>
      <c r="B65" s="39"/>
      <c r="C65" s="39"/>
      <c r="D65" s="39"/>
      <c r="E65" s="39"/>
      <c r="F65" s="39"/>
    </row>
    <row r="66" spans="1:6" ht="16.5">
      <c r="A66" s="38" t="s">
        <v>44</v>
      </c>
      <c r="B66" s="39"/>
      <c r="C66" s="39"/>
      <c r="D66" s="39"/>
      <c r="E66" s="39"/>
      <c r="F66" s="39"/>
    </row>
    <row r="67" spans="1:7" ht="15.75">
      <c r="A67" s="39"/>
      <c r="B67" s="59" t="s">
        <v>176</v>
      </c>
      <c r="C67" s="59"/>
      <c r="D67" s="59"/>
      <c r="E67" s="59" t="s">
        <v>190</v>
      </c>
      <c r="F67" s="61"/>
      <c r="G67" s="61"/>
    </row>
    <row r="68" spans="1:7" ht="15.75">
      <c r="A68" s="39"/>
      <c r="B68" s="59" t="s">
        <v>162</v>
      </c>
      <c r="C68" s="59"/>
      <c r="D68" s="59"/>
      <c r="E68" s="59" t="s">
        <v>200</v>
      </c>
      <c r="F68" s="61"/>
      <c r="G68" s="61"/>
    </row>
    <row r="69" spans="1:7" ht="15.75">
      <c r="A69" s="39"/>
      <c r="B69" s="59" t="s">
        <v>214</v>
      </c>
      <c r="C69" s="59"/>
      <c r="D69" s="59"/>
      <c r="E69" s="59" t="s">
        <v>198</v>
      </c>
      <c r="F69" s="61"/>
      <c r="G69" s="61"/>
    </row>
    <row r="70" spans="1:7" ht="15.75">
      <c r="A70" s="39"/>
      <c r="B70" s="59" t="s">
        <v>127</v>
      </c>
      <c r="C70" s="59"/>
      <c r="D70" s="59"/>
      <c r="E70" s="59" t="s">
        <v>81</v>
      </c>
      <c r="F70" s="61"/>
      <c r="G70" s="61"/>
    </row>
    <row r="71" spans="1:7" ht="15.75">
      <c r="A71" s="39"/>
      <c r="B71" s="44" t="s">
        <v>212</v>
      </c>
      <c r="C71" s="44"/>
      <c r="D71" s="44"/>
      <c r="E71" s="44" t="s">
        <v>125</v>
      </c>
      <c r="F71" s="45"/>
      <c r="G71" s="45"/>
    </row>
    <row r="72" spans="1:7" ht="15.75">
      <c r="A72" s="39"/>
      <c r="B72" s="44" t="s">
        <v>183</v>
      </c>
      <c r="C72" s="44"/>
      <c r="D72" s="44"/>
      <c r="E72" s="44" t="s">
        <v>133</v>
      </c>
      <c r="F72" s="45"/>
      <c r="G72" s="45"/>
    </row>
    <row r="73" spans="1:7" ht="15.75">
      <c r="A73" s="39"/>
      <c r="B73" s="44" t="s">
        <v>169</v>
      </c>
      <c r="C73" s="44"/>
      <c r="D73" s="44"/>
      <c r="E73" s="44" t="s">
        <v>164</v>
      </c>
      <c r="F73" s="45"/>
      <c r="G73" s="45"/>
    </row>
    <row r="74" spans="1:7" ht="15.75">
      <c r="A74" s="39"/>
      <c r="B74" s="44" t="s">
        <v>67</v>
      </c>
      <c r="C74" s="44"/>
      <c r="D74" s="44"/>
      <c r="E74" s="44" t="s">
        <v>73</v>
      </c>
      <c r="F74" s="45"/>
      <c r="G74" s="45"/>
    </row>
    <row r="75" spans="1:7" ht="15.75">
      <c r="A75" s="39"/>
      <c r="B75" s="44" t="s">
        <v>116</v>
      </c>
      <c r="C75" s="44"/>
      <c r="D75" s="44"/>
      <c r="E75" s="44" t="s">
        <v>114</v>
      </c>
      <c r="F75" s="45"/>
      <c r="G75" s="45"/>
    </row>
    <row r="76" spans="1:6" ht="15.75">
      <c r="A76" s="39"/>
      <c r="B76" s="39" t="s">
        <v>136</v>
      </c>
      <c r="C76" s="39"/>
      <c r="D76" s="39"/>
      <c r="E76" s="39" t="s">
        <v>205</v>
      </c>
      <c r="F76" s="39"/>
    </row>
    <row r="77" spans="1:6" ht="15.75">
      <c r="A77" s="39"/>
      <c r="B77" s="39" t="s">
        <v>68</v>
      </c>
      <c r="C77" s="39"/>
      <c r="D77" s="39"/>
      <c r="E77" s="39" t="s">
        <v>106</v>
      </c>
      <c r="F77" s="39"/>
    </row>
    <row r="78" spans="1:6" ht="16.5" customHeight="1">
      <c r="A78" s="39"/>
      <c r="B78" s="39"/>
      <c r="C78" s="39"/>
      <c r="D78" s="39"/>
      <c r="E78" s="39"/>
      <c r="F78" s="39"/>
    </row>
    <row r="79" spans="1:4" s="39" customFormat="1" ht="16.5">
      <c r="A79" s="38" t="s">
        <v>46</v>
      </c>
      <c r="D79" s="38"/>
    </row>
    <row r="80" spans="1:6" s="39" customFormat="1" ht="15.75">
      <c r="A80" s="59" t="s">
        <v>93</v>
      </c>
      <c r="B80" s="61"/>
      <c r="C80" s="44">
        <v>10</v>
      </c>
      <c r="D80" s="59" t="s">
        <v>102</v>
      </c>
      <c r="E80" s="59"/>
      <c r="F80" s="39">
        <v>10</v>
      </c>
    </row>
    <row r="81" spans="1:6" s="39" customFormat="1" ht="15.75">
      <c r="A81" s="59" t="s">
        <v>72</v>
      </c>
      <c r="B81" s="61"/>
      <c r="C81" s="44">
        <v>20</v>
      </c>
      <c r="D81" s="59" t="s">
        <v>151</v>
      </c>
      <c r="E81" s="59"/>
      <c r="F81" s="39">
        <v>10</v>
      </c>
    </row>
    <row r="82" spans="1:6" s="39" customFormat="1" ht="15.75">
      <c r="A82" s="59" t="s">
        <v>89</v>
      </c>
      <c r="B82" s="61"/>
      <c r="C82" s="44">
        <v>20</v>
      </c>
      <c r="D82" s="59" t="s">
        <v>65</v>
      </c>
      <c r="E82" s="59"/>
      <c r="F82" s="39">
        <v>10</v>
      </c>
    </row>
    <row r="83" spans="1:6" s="39" customFormat="1" ht="15.75">
      <c r="A83" s="59" t="s">
        <v>96</v>
      </c>
      <c r="B83" s="60"/>
      <c r="C83" s="44">
        <v>30</v>
      </c>
      <c r="D83" s="59" t="s">
        <v>97</v>
      </c>
      <c r="E83" s="59"/>
      <c r="F83" s="39">
        <v>140</v>
      </c>
    </row>
    <row r="84" spans="1:6" s="39" customFormat="1" ht="15.75">
      <c r="A84" s="59" t="s">
        <v>139</v>
      </c>
      <c r="B84" s="60"/>
      <c r="C84" s="44">
        <v>10</v>
      </c>
      <c r="D84" s="59" t="s">
        <v>132</v>
      </c>
      <c r="E84" s="59"/>
      <c r="F84" s="39">
        <v>10</v>
      </c>
    </row>
    <row r="85" spans="1:6" s="39" customFormat="1" ht="15.75">
      <c r="A85" s="59" t="s">
        <v>92</v>
      </c>
      <c r="B85" s="60"/>
      <c r="C85" s="44">
        <v>295</v>
      </c>
      <c r="D85" s="59" t="s">
        <v>104</v>
      </c>
      <c r="E85" s="59"/>
      <c r="F85" s="39">
        <v>10</v>
      </c>
    </row>
    <row r="86" spans="1:6" s="39" customFormat="1" ht="15.75">
      <c r="A86" s="59" t="s">
        <v>79</v>
      </c>
      <c r="B86" s="60"/>
      <c r="C86" s="44">
        <v>25</v>
      </c>
      <c r="D86" s="59" t="s">
        <v>112</v>
      </c>
      <c r="E86" s="59"/>
      <c r="F86" s="39">
        <v>30</v>
      </c>
    </row>
    <row r="87" spans="1:5" s="39" customFormat="1" ht="15.75">
      <c r="A87" s="59" t="s">
        <v>125</v>
      </c>
      <c r="B87" s="60"/>
      <c r="C87" s="44">
        <v>10</v>
      </c>
      <c r="D87" s="59"/>
      <c r="E87" s="59"/>
    </row>
    <row r="88" spans="1:6" s="39" customFormat="1" ht="15.75">
      <c r="A88" s="59" t="s">
        <v>203</v>
      </c>
      <c r="B88" s="60"/>
      <c r="C88" s="44">
        <v>50</v>
      </c>
      <c r="D88" s="59" t="s">
        <v>63</v>
      </c>
      <c r="E88" s="59"/>
      <c r="F88" s="39">
        <f>SUM(C80:C88)+SUM(F80:F87)</f>
        <v>690</v>
      </c>
    </row>
    <row r="89" s="39" customFormat="1" ht="15.75"/>
    <row r="90" spans="1:6" ht="18">
      <c r="A90" s="38" t="s">
        <v>45</v>
      </c>
      <c r="F90" s="43">
        <f>F63+F45+F28+F88</f>
        <v>5305</v>
      </c>
    </row>
  </sheetData>
  <sheetProtection/>
  <mergeCells count="58">
    <mergeCell ref="A84:B84"/>
    <mergeCell ref="A1:I1"/>
    <mergeCell ref="A3:I3"/>
    <mergeCell ref="A5:I5"/>
    <mergeCell ref="C8:E8"/>
    <mergeCell ref="C31:E31"/>
    <mergeCell ref="A80:B80"/>
    <mergeCell ref="A81:B81"/>
    <mergeCell ref="A4:I4"/>
    <mergeCell ref="A83:B83"/>
    <mergeCell ref="C50:E50"/>
    <mergeCell ref="C58:E58"/>
    <mergeCell ref="E68:G68"/>
    <mergeCell ref="E69:G69"/>
    <mergeCell ref="B67:D67"/>
    <mergeCell ref="B68:D68"/>
    <mergeCell ref="B69:D69"/>
    <mergeCell ref="E67:G67"/>
    <mergeCell ref="A82:B82"/>
    <mergeCell ref="D87:E87"/>
    <mergeCell ref="D88:E88"/>
    <mergeCell ref="C9:E9"/>
    <mergeCell ref="C25:E25"/>
    <mergeCell ref="C26:E26"/>
    <mergeCell ref="C32:E32"/>
    <mergeCell ref="C10:E10"/>
    <mergeCell ref="C61:E61"/>
    <mergeCell ref="D82:E82"/>
    <mergeCell ref="C11:E11"/>
    <mergeCell ref="C19:E19"/>
    <mergeCell ref="C20:E20"/>
    <mergeCell ref="C33:E33"/>
    <mergeCell ref="D80:E80"/>
    <mergeCell ref="C23:E23"/>
    <mergeCell ref="C24:E24"/>
    <mergeCell ref="B70:D70"/>
    <mergeCell ref="C21:E21"/>
    <mergeCell ref="C49:E49"/>
    <mergeCell ref="C22:E22"/>
    <mergeCell ref="A85:B85"/>
    <mergeCell ref="A86:B86"/>
    <mergeCell ref="D84:E84"/>
    <mergeCell ref="C48:E48"/>
    <mergeCell ref="C59:E59"/>
    <mergeCell ref="C41:E41"/>
    <mergeCell ref="C42:E42"/>
    <mergeCell ref="C40:E40"/>
    <mergeCell ref="D83:E83"/>
    <mergeCell ref="A87:B87"/>
    <mergeCell ref="A88:B88"/>
    <mergeCell ref="C34:E34"/>
    <mergeCell ref="C39:E39"/>
    <mergeCell ref="C51:E51"/>
    <mergeCell ref="C57:E57"/>
    <mergeCell ref="D85:E85"/>
    <mergeCell ref="D86:E86"/>
    <mergeCell ref="E70:G70"/>
    <mergeCell ref="D81:E81"/>
  </mergeCells>
  <printOptions horizontalCentered="1"/>
  <pageMargins left="0.75" right="0.75" top="1" bottom="1" header="0.5" footer="0.5"/>
  <pageSetup fitToHeight="1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showZeros="0" zoomScalePageLayoutView="0" workbookViewId="0" topLeftCell="A10">
      <selection activeCell="B13" sqref="B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6" t="s">
        <v>11</v>
      </c>
      <c r="B1" s="61"/>
      <c r="D1" s="67"/>
      <c r="E1" s="61"/>
      <c r="F1" s="61"/>
      <c r="G1" s="61"/>
      <c r="H1" s="61"/>
      <c r="I1" s="61"/>
      <c r="J1" s="68"/>
      <c r="K1" s="68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68</v>
      </c>
      <c r="C4" s="8">
        <v>2</v>
      </c>
      <c r="D4" s="9">
        <v>185</v>
      </c>
      <c r="E4" s="9">
        <v>189</v>
      </c>
      <c r="F4" s="9">
        <v>288</v>
      </c>
      <c r="G4" s="9">
        <v>184</v>
      </c>
      <c r="H4" s="9">
        <v>220</v>
      </c>
      <c r="I4" s="9">
        <v>192</v>
      </c>
      <c r="J4" s="10">
        <f aca="true" t="shared" si="0" ref="J4:J35">SUM(D4:I4)</f>
        <v>1258</v>
      </c>
      <c r="K4" s="11">
        <f>AVERAGE(D4:I4)</f>
        <v>209.66666666666666</v>
      </c>
      <c r="L4" s="54">
        <f aca="true" t="shared" si="1" ref="L4:L35">MAX(D4:I4)</f>
        <v>288</v>
      </c>
      <c r="M4" s="52"/>
    </row>
    <row r="5" spans="1:12" ht="15">
      <c r="A5" s="9">
        <v>2</v>
      </c>
      <c r="B5" s="7" t="s">
        <v>182</v>
      </c>
      <c r="C5" s="8">
        <v>27</v>
      </c>
      <c r="D5" s="9">
        <v>232</v>
      </c>
      <c r="E5" s="9">
        <v>215</v>
      </c>
      <c r="F5" s="9">
        <v>197</v>
      </c>
      <c r="G5" s="9">
        <v>176</v>
      </c>
      <c r="H5" s="9">
        <v>198</v>
      </c>
      <c r="I5" s="9">
        <v>187</v>
      </c>
      <c r="J5" s="10">
        <f t="shared" si="0"/>
        <v>1205</v>
      </c>
      <c r="K5" s="11">
        <f aca="true" t="shared" si="2" ref="K5:K21">AVERAGE(D5:I5)</f>
        <v>200.83333333333334</v>
      </c>
      <c r="L5" s="54">
        <f t="shared" si="1"/>
        <v>232</v>
      </c>
    </row>
    <row r="6" spans="1:12" ht="15">
      <c r="A6" s="9">
        <v>3</v>
      </c>
      <c r="B6" s="7" t="s">
        <v>103</v>
      </c>
      <c r="C6" s="8">
        <v>26</v>
      </c>
      <c r="D6" s="9">
        <v>217</v>
      </c>
      <c r="E6" s="9">
        <v>171</v>
      </c>
      <c r="F6" s="9">
        <v>207</v>
      </c>
      <c r="G6" s="9">
        <v>168</v>
      </c>
      <c r="H6" s="9">
        <v>223</v>
      </c>
      <c r="I6" s="9">
        <v>189</v>
      </c>
      <c r="J6" s="10">
        <f t="shared" si="0"/>
        <v>1175</v>
      </c>
      <c r="K6" s="11">
        <f t="shared" si="2"/>
        <v>195.83333333333334</v>
      </c>
      <c r="L6" s="54">
        <f t="shared" si="1"/>
        <v>223</v>
      </c>
    </row>
    <row r="7" spans="1:12" ht="15">
      <c r="A7" s="9">
        <v>4</v>
      </c>
      <c r="B7" s="7" t="s">
        <v>108</v>
      </c>
      <c r="C7" s="8">
        <v>29</v>
      </c>
      <c r="D7" s="9">
        <v>190</v>
      </c>
      <c r="E7" s="9">
        <v>165</v>
      </c>
      <c r="F7" s="9">
        <v>243</v>
      </c>
      <c r="G7" s="9">
        <v>216</v>
      </c>
      <c r="H7" s="9">
        <v>173</v>
      </c>
      <c r="I7" s="9">
        <v>180</v>
      </c>
      <c r="J7" s="10">
        <f t="shared" si="0"/>
        <v>1167</v>
      </c>
      <c r="K7" s="11">
        <f t="shared" si="2"/>
        <v>194.5</v>
      </c>
      <c r="L7" s="54">
        <f t="shared" si="1"/>
        <v>243</v>
      </c>
    </row>
    <row r="8" spans="1:12" ht="15">
      <c r="A8" s="9">
        <v>5</v>
      </c>
      <c r="B8" s="7" t="s">
        <v>86</v>
      </c>
      <c r="C8" s="8">
        <v>16</v>
      </c>
      <c r="D8" s="9">
        <v>200</v>
      </c>
      <c r="E8" s="9">
        <v>199</v>
      </c>
      <c r="F8" s="9">
        <v>216</v>
      </c>
      <c r="G8" s="9">
        <v>178</v>
      </c>
      <c r="H8" s="9">
        <v>181</v>
      </c>
      <c r="I8" s="9">
        <v>177</v>
      </c>
      <c r="J8" s="10">
        <f t="shared" si="0"/>
        <v>1151</v>
      </c>
      <c r="K8" s="11">
        <f t="shared" si="2"/>
        <v>191.83333333333334</v>
      </c>
      <c r="L8" s="54">
        <f t="shared" si="1"/>
        <v>216</v>
      </c>
    </row>
    <row r="9" spans="1:12" ht="15">
      <c r="A9" s="9">
        <v>6</v>
      </c>
      <c r="B9" s="7" t="s">
        <v>92</v>
      </c>
      <c r="C9" s="8">
        <v>19</v>
      </c>
      <c r="D9" s="9">
        <v>212</v>
      </c>
      <c r="E9" s="9">
        <v>201</v>
      </c>
      <c r="F9" s="9">
        <v>170</v>
      </c>
      <c r="G9" s="9">
        <v>193</v>
      </c>
      <c r="H9" s="9">
        <v>188</v>
      </c>
      <c r="I9" s="9">
        <v>170</v>
      </c>
      <c r="J9" s="10">
        <f t="shared" si="0"/>
        <v>1134</v>
      </c>
      <c r="K9" s="11">
        <f t="shared" si="2"/>
        <v>189</v>
      </c>
      <c r="L9" s="54">
        <f t="shared" si="1"/>
        <v>212</v>
      </c>
    </row>
    <row r="10" spans="1:12" ht="15">
      <c r="A10" s="9">
        <v>7</v>
      </c>
      <c r="B10" s="7" t="s">
        <v>203</v>
      </c>
      <c r="C10" s="8">
        <v>24</v>
      </c>
      <c r="D10" s="9">
        <v>165</v>
      </c>
      <c r="E10" s="9">
        <v>223</v>
      </c>
      <c r="F10" s="9">
        <v>178</v>
      </c>
      <c r="G10" s="9">
        <v>199</v>
      </c>
      <c r="H10" s="9">
        <v>161</v>
      </c>
      <c r="I10" s="9">
        <v>187</v>
      </c>
      <c r="J10" s="10">
        <f t="shared" si="0"/>
        <v>1113</v>
      </c>
      <c r="K10" s="11">
        <f t="shared" si="2"/>
        <v>185.5</v>
      </c>
      <c r="L10" s="54">
        <f t="shared" si="1"/>
        <v>223</v>
      </c>
    </row>
    <row r="11" spans="1:12" ht="15">
      <c r="A11" s="9">
        <v>8</v>
      </c>
      <c r="B11" s="7" t="s">
        <v>79</v>
      </c>
      <c r="C11" s="8">
        <v>12</v>
      </c>
      <c r="D11" s="9">
        <v>202</v>
      </c>
      <c r="E11" s="9">
        <v>130</v>
      </c>
      <c r="F11" s="9">
        <v>179</v>
      </c>
      <c r="G11" s="9">
        <v>212</v>
      </c>
      <c r="H11" s="9">
        <v>197</v>
      </c>
      <c r="I11" s="9">
        <v>191</v>
      </c>
      <c r="J11" s="10">
        <f t="shared" si="0"/>
        <v>1111</v>
      </c>
      <c r="K11" s="11">
        <f t="shared" si="2"/>
        <v>185.16666666666666</v>
      </c>
      <c r="L11" s="54">
        <f t="shared" si="1"/>
        <v>212</v>
      </c>
    </row>
    <row r="12" spans="1:12" ht="15">
      <c r="A12" s="9">
        <v>9</v>
      </c>
      <c r="B12" s="7" t="s">
        <v>89</v>
      </c>
      <c r="C12" s="8">
        <v>18</v>
      </c>
      <c r="D12" s="9">
        <v>186</v>
      </c>
      <c r="E12" s="9">
        <v>180</v>
      </c>
      <c r="F12" s="9">
        <v>178</v>
      </c>
      <c r="G12" s="9">
        <v>186</v>
      </c>
      <c r="H12" s="9">
        <v>181</v>
      </c>
      <c r="I12" s="9">
        <v>195</v>
      </c>
      <c r="J12" s="10">
        <f t="shared" si="0"/>
        <v>1106</v>
      </c>
      <c r="K12" s="11">
        <f t="shared" si="2"/>
        <v>184.33333333333334</v>
      </c>
      <c r="L12" s="54">
        <f t="shared" si="1"/>
        <v>195</v>
      </c>
    </row>
    <row r="13" spans="1:12" ht="15">
      <c r="A13" s="9">
        <v>10</v>
      </c>
      <c r="B13" s="7" t="s">
        <v>202</v>
      </c>
      <c r="C13" s="8">
        <v>22</v>
      </c>
      <c r="D13" s="9">
        <v>205</v>
      </c>
      <c r="E13" s="9">
        <v>154</v>
      </c>
      <c r="F13" s="9">
        <v>134</v>
      </c>
      <c r="G13" s="9">
        <v>223</v>
      </c>
      <c r="H13" s="9">
        <v>197</v>
      </c>
      <c r="I13" s="9">
        <v>193</v>
      </c>
      <c r="J13" s="10">
        <f t="shared" si="0"/>
        <v>1106</v>
      </c>
      <c r="K13" s="11">
        <f t="shared" si="2"/>
        <v>184.33333333333334</v>
      </c>
      <c r="L13" s="54">
        <f t="shared" si="1"/>
        <v>223</v>
      </c>
    </row>
    <row r="14" spans="1:12" ht="15">
      <c r="A14" s="9">
        <v>11</v>
      </c>
      <c r="B14" s="7" t="s">
        <v>97</v>
      </c>
      <c r="C14" s="8">
        <v>21</v>
      </c>
      <c r="D14" s="9">
        <v>174</v>
      </c>
      <c r="E14" s="9">
        <v>177</v>
      </c>
      <c r="F14" s="9">
        <v>201</v>
      </c>
      <c r="G14" s="9">
        <v>195</v>
      </c>
      <c r="H14" s="9">
        <v>187</v>
      </c>
      <c r="I14" s="9">
        <v>166</v>
      </c>
      <c r="J14" s="10">
        <f t="shared" si="0"/>
        <v>1100</v>
      </c>
      <c r="K14" s="11">
        <f t="shared" si="2"/>
        <v>183.33333333333334</v>
      </c>
      <c r="L14" s="54">
        <f t="shared" si="1"/>
        <v>201</v>
      </c>
    </row>
    <row r="15" spans="1:12" ht="15">
      <c r="A15" s="9">
        <v>12</v>
      </c>
      <c r="B15" s="7" t="s">
        <v>191</v>
      </c>
      <c r="C15" s="8">
        <v>5</v>
      </c>
      <c r="D15" s="9">
        <v>180</v>
      </c>
      <c r="E15" s="9">
        <v>135</v>
      </c>
      <c r="F15" s="9">
        <v>212</v>
      </c>
      <c r="G15" s="9">
        <v>194</v>
      </c>
      <c r="H15" s="9">
        <v>153</v>
      </c>
      <c r="I15" s="9">
        <v>211</v>
      </c>
      <c r="J15" s="10">
        <f t="shared" si="0"/>
        <v>1085</v>
      </c>
      <c r="K15" s="11">
        <f t="shared" si="2"/>
        <v>180.83333333333334</v>
      </c>
      <c r="L15" s="54">
        <f t="shared" si="1"/>
        <v>212</v>
      </c>
    </row>
    <row r="16" spans="1:13" ht="15">
      <c r="A16" s="9">
        <v>13</v>
      </c>
      <c r="B16" s="7" t="s">
        <v>98</v>
      </c>
      <c r="C16" s="8">
        <v>22</v>
      </c>
      <c r="D16" s="9">
        <v>144</v>
      </c>
      <c r="E16" s="9">
        <v>192</v>
      </c>
      <c r="F16" s="9">
        <v>223</v>
      </c>
      <c r="G16" s="9">
        <v>166</v>
      </c>
      <c r="H16" s="9">
        <v>161</v>
      </c>
      <c r="I16" s="9">
        <v>199</v>
      </c>
      <c r="J16" s="10">
        <f t="shared" si="0"/>
        <v>1085</v>
      </c>
      <c r="K16" s="11">
        <f t="shared" si="2"/>
        <v>180.83333333333334</v>
      </c>
      <c r="L16" s="54">
        <f t="shared" si="1"/>
        <v>223</v>
      </c>
      <c r="M16" s="52"/>
    </row>
    <row r="17" spans="1:12" ht="15">
      <c r="A17" s="9">
        <v>14</v>
      </c>
      <c r="B17" s="7" t="s">
        <v>112</v>
      </c>
      <c r="C17" s="8">
        <v>31</v>
      </c>
      <c r="D17" s="9">
        <v>135</v>
      </c>
      <c r="E17" s="9">
        <v>188</v>
      </c>
      <c r="F17" s="9">
        <v>193</v>
      </c>
      <c r="G17" s="9">
        <v>145</v>
      </c>
      <c r="H17" s="9">
        <v>196</v>
      </c>
      <c r="I17" s="9">
        <v>224</v>
      </c>
      <c r="J17" s="10">
        <f t="shared" si="0"/>
        <v>1081</v>
      </c>
      <c r="K17" s="11">
        <f t="shared" si="2"/>
        <v>180.16666666666666</v>
      </c>
      <c r="L17" s="54">
        <f t="shared" si="1"/>
        <v>224</v>
      </c>
    </row>
    <row r="18" spans="1:12" ht="15">
      <c r="A18" s="9">
        <v>15</v>
      </c>
      <c r="B18" s="7" t="s">
        <v>72</v>
      </c>
      <c r="C18" s="8">
        <v>7</v>
      </c>
      <c r="D18" s="9">
        <v>150</v>
      </c>
      <c r="E18" s="9">
        <v>187</v>
      </c>
      <c r="F18" s="9">
        <v>177</v>
      </c>
      <c r="G18" s="9">
        <v>226</v>
      </c>
      <c r="H18" s="9">
        <v>174</v>
      </c>
      <c r="I18" s="9">
        <v>157</v>
      </c>
      <c r="J18" s="10">
        <f t="shared" si="0"/>
        <v>1071</v>
      </c>
      <c r="K18" s="11">
        <f t="shared" si="2"/>
        <v>178.5</v>
      </c>
      <c r="L18" s="54">
        <f t="shared" si="1"/>
        <v>226</v>
      </c>
    </row>
    <row r="19" spans="1:12" ht="15">
      <c r="A19" s="9">
        <v>16</v>
      </c>
      <c r="B19" s="7" t="s">
        <v>99</v>
      </c>
      <c r="C19" s="8">
        <v>23</v>
      </c>
      <c r="D19" s="9">
        <v>188</v>
      </c>
      <c r="E19" s="9">
        <v>151</v>
      </c>
      <c r="F19" s="9">
        <v>243</v>
      </c>
      <c r="G19" s="9">
        <v>164</v>
      </c>
      <c r="H19" s="9">
        <v>136</v>
      </c>
      <c r="I19" s="9">
        <v>187</v>
      </c>
      <c r="J19" s="10">
        <f t="shared" si="0"/>
        <v>1069</v>
      </c>
      <c r="K19" s="11">
        <f t="shared" si="2"/>
        <v>178.16666666666666</v>
      </c>
      <c r="L19" s="54">
        <f t="shared" si="1"/>
        <v>243</v>
      </c>
    </row>
    <row r="20" spans="1:12" ht="15">
      <c r="A20" s="9">
        <v>17</v>
      </c>
      <c r="B20" s="7" t="s">
        <v>74</v>
      </c>
      <c r="C20" s="8">
        <v>9</v>
      </c>
      <c r="D20" s="9">
        <v>183</v>
      </c>
      <c r="E20" s="9">
        <v>171</v>
      </c>
      <c r="F20" s="9">
        <v>138</v>
      </c>
      <c r="G20" s="9">
        <v>207</v>
      </c>
      <c r="H20" s="9">
        <v>181</v>
      </c>
      <c r="I20" s="9">
        <v>177</v>
      </c>
      <c r="J20" s="10">
        <f t="shared" si="0"/>
        <v>1057</v>
      </c>
      <c r="K20" s="11">
        <f t="shared" si="2"/>
        <v>176.16666666666666</v>
      </c>
      <c r="L20" s="54">
        <f t="shared" si="1"/>
        <v>207</v>
      </c>
    </row>
    <row r="21" spans="1:12" ht="15">
      <c r="A21" s="9">
        <v>18</v>
      </c>
      <c r="B21" s="7" t="s">
        <v>90</v>
      </c>
      <c r="C21" s="8">
        <v>18</v>
      </c>
      <c r="D21" s="9">
        <v>202</v>
      </c>
      <c r="E21" s="9">
        <v>212</v>
      </c>
      <c r="F21" s="9">
        <v>167</v>
      </c>
      <c r="G21" s="9">
        <v>180</v>
      </c>
      <c r="H21" s="9">
        <v>138</v>
      </c>
      <c r="I21" s="9">
        <v>150</v>
      </c>
      <c r="J21" s="10">
        <f t="shared" si="0"/>
        <v>1049</v>
      </c>
      <c r="K21" s="11">
        <f t="shared" si="2"/>
        <v>174.83333333333334</v>
      </c>
      <c r="L21" s="54">
        <f t="shared" si="1"/>
        <v>212</v>
      </c>
    </row>
    <row r="22" spans="1:12" ht="15">
      <c r="A22" s="9">
        <v>19</v>
      </c>
      <c r="B22" s="7" t="s">
        <v>65</v>
      </c>
      <c r="C22" s="8">
        <v>1</v>
      </c>
      <c r="D22" s="9">
        <v>197</v>
      </c>
      <c r="E22" s="9">
        <v>166</v>
      </c>
      <c r="F22" s="9">
        <v>156</v>
      </c>
      <c r="G22" s="9">
        <v>223</v>
      </c>
      <c r="H22" s="9">
        <v>172</v>
      </c>
      <c r="I22" s="9">
        <v>132</v>
      </c>
      <c r="J22" s="10">
        <f t="shared" si="0"/>
        <v>1046</v>
      </c>
      <c r="K22" s="11">
        <f aca="true" t="shared" si="3" ref="K22:K53">AVERAGE(D22:I22)</f>
        <v>174.33333333333334</v>
      </c>
      <c r="L22" s="54">
        <f t="shared" si="1"/>
        <v>223</v>
      </c>
    </row>
    <row r="23" spans="1:12" ht="15">
      <c r="A23" s="9">
        <v>20</v>
      </c>
      <c r="B23" s="7" t="s">
        <v>83</v>
      </c>
      <c r="C23" s="8">
        <v>13</v>
      </c>
      <c r="D23" s="9">
        <v>203</v>
      </c>
      <c r="E23" s="9">
        <v>156</v>
      </c>
      <c r="F23" s="9">
        <v>158</v>
      </c>
      <c r="G23" s="9">
        <v>174</v>
      </c>
      <c r="H23" s="9">
        <v>206</v>
      </c>
      <c r="I23" s="9">
        <v>148</v>
      </c>
      <c r="J23" s="10">
        <f t="shared" si="0"/>
        <v>1045</v>
      </c>
      <c r="K23" s="11">
        <f t="shared" si="3"/>
        <v>174.16666666666666</v>
      </c>
      <c r="L23" s="54">
        <f t="shared" si="1"/>
        <v>206</v>
      </c>
    </row>
    <row r="24" spans="1:12" ht="15">
      <c r="A24" s="9">
        <v>21</v>
      </c>
      <c r="B24" s="7" t="s">
        <v>205</v>
      </c>
      <c r="C24" s="8">
        <v>30</v>
      </c>
      <c r="D24" s="9">
        <v>174</v>
      </c>
      <c r="E24" s="9">
        <v>198</v>
      </c>
      <c r="F24" s="9">
        <v>125</v>
      </c>
      <c r="G24" s="9">
        <v>221</v>
      </c>
      <c r="H24" s="9">
        <v>171</v>
      </c>
      <c r="I24" s="9">
        <v>150</v>
      </c>
      <c r="J24" s="10">
        <f t="shared" si="0"/>
        <v>1039</v>
      </c>
      <c r="K24" s="11">
        <f t="shared" si="3"/>
        <v>173.16666666666666</v>
      </c>
      <c r="L24" s="54">
        <f t="shared" si="1"/>
        <v>221</v>
      </c>
    </row>
    <row r="25" spans="1:12" ht="15">
      <c r="A25" s="9">
        <v>22</v>
      </c>
      <c r="B25" s="7" t="s">
        <v>76</v>
      </c>
      <c r="C25" s="8">
        <v>10</v>
      </c>
      <c r="D25" s="9">
        <v>183</v>
      </c>
      <c r="E25" s="9">
        <v>142</v>
      </c>
      <c r="F25" s="9">
        <v>211</v>
      </c>
      <c r="G25" s="9">
        <v>191</v>
      </c>
      <c r="H25" s="9">
        <v>150</v>
      </c>
      <c r="I25" s="9">
        <v>156</v>
      </c>
      <c r="J25" s="10">
        <f t="shared" si="0"/>
        <v>1033</v>
      </c>
      <c r="K25" s="11">
        <f t="shared" si="3"/>
        <v>172.16666666666666</v>
      </c>
      <c r="L25" s="54">
        <f t="shared" si="1"/>
        <v>211</v>
      </c>
    </row>
    <row r="26" spans="1:12" ht="15">
      <c r="A26" s="9">
        <v>23</v>
      </c>
      <c r="B26" s="7" t="s">
        <v>104</v>
      </c>
      <c r="C26" s="8">
        <v>27</v>
      </c>
      <c r="D26" s="9">
        <v>192</v>
      </c>
      <c r="E26" s="9">
        <v>208</v>
      </c>
      <c r="F26" s="9">
        <v>178</v>
      </c>
      <c r="G26" s="9">
        <v>161</v>
      </c>
      <c r="H26" s="9">
        <v>143</v>
      </c>
      <c r="I26" s="9">
        <v>146</v>
      </c>
      <c r="J26" s="10">
        <f t="shared" si="0"/>
        <v>1028</v>
      </c>
      <c r="K26" s="11">
        <f t="shared" si="3"/>
        <v>171.33333333333334</v>
      </c>
      <c r="L26" s="54">
        <f t="shared" si="1"/>
        <v>208</v>
      </c>
    </row>
    <row r="27" spans="1:12" ht="15">
      <c r="A27" s="9">
        <v>24</v>
      </c>
      <c r="B27" s="7" t="s">
        <v>102</v>
      </c>
      <c r="C27" s="8">
        <v>26</v>
      </c>
      <c r="D27" s="9">
        <v>177</v>
      </c>
      <c r="E27" s="9">
        <v>176</v>
      </c>
      <c r="F27" s="9">
        <v>202</v>
      </c>
      <c r="G27" s="9">
        <v>156</v>
      </c>
      <c r="H27" s="9">
        <v>140</v>
      </c>
      <c r="I27" s="9">
        <v>174</v>
      </c>
      <c r="J27" s="10">
        <f t="shared" si="0"/>
        <v>1025</v>
      </c>
      <c r="K27" s="11">
        <f t="shared" si="3"/>
        <v>170.83333333333334</v>
      </c>
      <c r="L27" s="54">
        <f t="shared" si="1"/>
        <v>202</v>
      </c>
    </row>
    <row r="28" spans="1:12" ht="15">
      <c r="A28" s="9">
        <v>25</v>
      </c>
      <c r="B28" s="7" t="s">
        <v>186</v>
      </c>
      <c r="C28" s="8">
        <v>15</v>
      </c>
      <c r="D28" s="9">
        <v>139</v>
      </c>
      <c r="E28" s="9">
        <v>173</v>
      </c>
      <c r="F28" s="9">
        <v>220</v>
      </c>
      <c r="G28" s="9">
        <v>182</v>
      </c>
      <c r="H28" s="9">
        <v>159</v>
      </c>
      <c r="I28" s="9">
        <v>148</v>
      </c>
      <c r="J28" s="10">
        <f t="shared" si="0"/>
        <v>1021</v>
      </c>
      <c r="K28" s="11">
        <f t="shared" si="3"/>
        <v>170.16666666666666</v>
      </c>
      <c r="L28" s="54">
        <f t="shared" si="1"/>
        <v>220</v>
      </c>
    </row>
    <row r="29" spans="1:12" ht="15">
      <c r="A29" s="9">
        <v>26</v>
      </c>
      <c r="B29" s="7" t="s">
        <v>105</v>
      </c>
      <c r="C29" s="8">
        <v>27</v>
      </c>
      <c r="D29" s="9">
        <v>197</v>
      </c>
      <c r="E29" s="9">
        <v>156</v>
      </c>
      <c r="F29" s="9">
        <v>176</v>
      </c>
      <c r="G29" s="9">
        <v>133</v>
      </c>
      <c r="H29" s="9">
        <v>174</v>
      </c>
      <c r="I29" s="9">
        <v>182</v>
      </c>
      <c r="J29" s="10">
        <f t="shared" si="0"/>
        <v>1018</v>
      </c>
      <c r="K29" s="11">
        <f t="shared" si="3"/>
        <v>169.66666666666666</v>
      </c>
      <c r="L29" s="54">
        <f t="shared" si="1"/>
        <v>197</v>
      </c>
    </row>
    <row r="30" spans="1:12" ht="15">
      <c r="A30" s="9">
        <v>27</v>
      </c>
      <c r="B30" s="7" t="s">
        <v>189</v>
      </c>
      <c r="C30" s="8">
        <v>23</v>
      </c>
      <c r="D30" s="9">
        <v>181</v>
      </c>
      <c r="E30" s="9">
        <v>170</v>
      </c>
      <c r="F30" s="9">
        <v>123</v>
      </c>
      <c r="G30" s="9">
        <v>180</v>
      </c>
      <c r="H30" s="9">
        <v>159</v>
      </c>
      <c r="I30" s="9">
        <v>196</v>
      </c>
      <c r="J30" s="10">
        <f t="shared" si="0"/>
        <v>1009</v>
      </c>
      <c r="K30" s="11">
        <f t="shared" si="3"/>
        <v>168.16666666666666</v>
      </c>
      <c r="L30" s="54">
        <f t="shared" si="1"/>
        <v>196</v>
      </c>
    </row>
    <row r="31" spans="1:12" ht="15">
      <c r="A31" s="9">
        <v>28</v>
      </c>
      <c r="B31" s="7" t="s">
        <v>67</v>
      </c>
      <c r="C31" s="8">
        <v>2</v>
      </c>
      <c r="D31" s="9">
        <v>152</v>
      </c>
      <c r="E31" s="9">
        <v>197</v>
      </c>
      <c r="F31" s="9">
        <v>168</v>
      </c>
      <c r="G31" s="9">
        <v>139</v>
      </c>
      <c r="H31" s="9">
        <v>173</v>
      </c>
      <c r="I31" s="9">
        <v>179</v>
      </c>
      <c r="J31" s="10">
        <f t="shared" si="0"/>
        <v>1008</v>
      </c>
      <c r="K31" s="11">
        <f t="shared" si="3"/>
        <v>168</v>
      </c>
      <c r="L31" s="54">
        <f t="shared" si="1"/>
        <v>197</v>
      </c>
    </row>
    <row r="32" spans="1:12" ht="15">
      <c r="A32" s="9">
        <v>29</v>
      </c>
      <c r="B32" s="7" t="s">
        <v>190</v>
      </c>
      <c r="C32" s="8">
        <v>2</v>
      </c>
      <c r="D32" s="9">
        <v>165</v>
      </c>
      <c r="E32" s="9">
        <v>201</v>
      </c>
      <c r="F32" s="9">
        <v>158</v>
      </c>
      <c r="G32" s="9">
        <v>172</v>
      </c>
      <c r="H32" s="9">
        <v>160</v>
      </c>
      <c r="I32" s="9">
        <v>143</v>
      </c>
      <c r="J32" s="10">
        <f t="shared" si="0"/>
        <v>999</v>
      </c>
      <c r="K32" s="11">
        <f t="shared" si="3"/>
        <v>166.5</v>
      </c>
      <c r="L32" s="54">
        <f t="shared" si="1"/>
        <v>201</v>
      </c>
    </row>
    <row r="33" spans="1:12" ht="15">
      <c r="A33" s="9">
        <v>30</v>
      </c>
      <c r="B33" s="7" t="s">
        <v>195</v>
      </c>
      <c r="C33" s="8">
        <v>20</v>
      </c>
      <c r="D33" s="9">
        <v>180</v>
      </c>
      <c r="E33" s="9">
        <v>135</v>
      </c>
      <c r="F33" s="9">
        <v>173</v>
      </c>
      <c r="G33" s="9">
        <v>143</v>
      </c>
      <c r="H33" s="9">
        <v>178</v>
      </c>
      <c r="I33" s="9">
        <v>188</v>
      </c>
      <c r="J33" s="10">
        <f t="shared" si="0"/>
        <v>997</v>
      </c>
      <c r="K33" s="11">
        <f t="shared" si="3"/>
        <v>166.16666666666666</v>
      </c>
      <c r="L33" s="54">
        <f t="shared" si="1"/>
        <v>188</v>
      </c>
    </row>
    <row r="34" spans="1:12" ht="15">
      <c r="A34" s="9">
        <v>31</v>
      </c>
      <c r="B34" s="7" t="s">
        <v>80</v>
      </c>
      <c r="C34" s="8">
        <v>12</v>
      </c>
      <c r="D34" s="9">
        <v>162</v>
      </c>
      <c r="E34" s="9">
        <v>167</v>
      </c>
      <c r="F34" s="9">
        <v>115</v>
      </c>
      <c r="G34" s="9">
        <v>156</v>
      </c>
      <c r="H34" s="9">
        <v>215</v>
      </c>
      <c r="I34" s="9">
        <v>179</v>
      </c>
      <c r="J34" s="10">
        <f t="shared" si="0"/>
        <v>994</v>
      </c>
      <c r="K34" s="11">
        <f t="shared" si="3"/>
        <v>165.66666666666666</v>
      </c>
      <c r="L34" s="54">
        <f t="shared" si="1"/>
        <v>215</v>
      </c>
    </row>
    <row r="35" spans="1:12" ht="15">
      <c r="A35" s="9">
        <v>32</v>
      </c>
      <c r="B35" s="7" t="s">
        <v>200</v>
      </c>
      <c r="C35" s="8">
        <v>14</v>
      </c>
      <c r="D35" s="9">
        <v>157</v>
      </c>
      <c r="E35" s="9">
        <v>169</v>
      </c>
      <c r="F35" s="9">
        <v>183</v>
      </c>
      <c r="G35" s="9">
        <v>168</v>
      </c>
      <c r="H35" s="9">
        <v>153</v>
      </c>
      <c r="I35" s="9">
        <v>156</v>
      </c>
      <c r="J35" s="10">
        <f t="shared" si="0"/>
        <v>986</v>
      </c>
      <c r="K35" s="11">
        <f t="shared" si="3"/>
        <v>164.33333333333334</v>
      </c>
      <c r="L35" s="54">
        <f t="shared" si="1"/>
        <v>183</v>
      </c>
    </row>
    <row r="36" spans="1:12" ht="15">
      <c r="A36" s="9">
        <v>33</v>
      </c>
      <c r="B36" s="7" t="s">
        <v>198</v>
      </c>
      <c r="C36" s="8">
        <v>4</v>
      </c>
      <c r="D36" s="9">
        <v>177</v>
      </c>
      <c r="E36" s="9">
        <v>122</v>
      </c>
      <c r="F36" s="9">
        <v>131</v>
      </c>
      <c r="G36" s="9">
        <v>185</v>
      </c>
      <c r="H36" s="9">
        <v>202</v>
      </c>
      <c r="I36" s="9">
        <v>168</v>
      </c>
      <c r="J36" s="10">
        <f aca="true" t="shared" si="4" ref="J36:J67">SUM(D36:I36)</f>
        <v>985</v>
      </c>
      <c r="K36" s="11">
        <f t="shared" si="3"/>
        <v>164.16666666666666</v>
      </c>
      <c r="L36" s="54">
        <f aca="true" t="shared" si="5" ref="L36:L72">MAX(D36:I36)</f>
        <v>202</v>
      </c>
    </row>
    <row r="37" spans="1:12" ht="15">
      <c r="A37" s="9">
        <v>34</v>
      </c>
      <c r="B37" s="7" t="s">
        <v>96</v>
      </c>
      <c r="C37" s="8">
        <v>21</v>
      </c>
      <c r="D37" s="9">
        <v>152</v>
      </c>
      <c r="E37" s="9">
        <v>172</v>
      </c>
      <c r="F37" s="9">
        <v>152</v>
      </c>
      <c r="G37" s="9">
        <v>177</v>
      </c>
      <c r="H37" s="9">
        <v>193</v>
      </c>
      <c r="I37" s="9">
        <v>138</v>
      </c>
      <c r="J37" s="10">
        <f t="shared" si="4"/>
        <v>984</v>
      </c>
      <c r="K37" s="11">
        <f t="shared" si="3"/>
        <v>164</v>
      </c>
      <c r="L37" s="54">
        <f t="shared" si="5"/>
        <v>193</v>
      </c>
    </row>
    <row r="38" spans="1:12" ht="15">
      <c r="A38" s="9">
        <v>35</v>
      </c>
      <c r="B38" s="7" t="s">
        <v>93</v>
      </c>
      <c r="C38" s="8">
        <v>20</v>
      </c>
      <c r="D38" s="9">
        <v>193</v>
      </c>
      <c r="E38" s="9">
        <v>172</v>
      </c>
      <c r="F38" s="9">
        <v>143</v>
      </c>
      <c r="G38" s="9">
        <v>146</v>
      </c>
      <c r="H38" s="9">
        <v>170</v>
      </c>
      <c r="I38" s="9">
        <v>156</v>
      </c>
      <c r="J38" s="10">
        <f t="shared" si="4"/>
        <v>980</v>
      </c>
      <c r="K38" s="11">
        <f t="shared" si="3"/>
        <v>163.33333333333334</v>
      </c>
      <c r="L38" s="54">
        <f t="shared" si="5"/>
        <v>193</v>
      </c>
    </row>
    <row r="39" spans="1:12" ht="15">
      <c r="A39" s="9">
        <v>36</v>
      </c>
      <c r="B39" s="7" t="s">
        <v>196</v>
      </c>
      <c r="C39" s="8">
        <v>32</v>
      </c>
      <c r="D39" s="9">
        <v>158</v>
      </c>
      <c r="E39" s="9">
        <v>171</v>
      </c>
      <c r="F39" s="9">
        <v>158</v>
      </c>
      <c r="G39" s="9">
        <v>159</v>
      </c>
      <c r="H39" s="9">
        <v>160</v>
      </c>
      <c r="I39" s="9">
        <v>174</v>
      </c>
      <c r="J39" s="10">
        <f t="shared" si="4"/>
        <v>980</v>
      </c>
      <c r="K39" s="11">
        <f t="shared" si="3"/>
        <v>163.33333333333334</v>
      </c>
      <c r="L39" s="54">
        <f t="shared" si="5"/>
        <v>174</v>
      </c>
    </row>
    <row r="40" spans="1:12" ht="15">
      <c r="A40" s="9">
        <v>37</v>
      </c>
      <c r="B40" s="7" t="s">
        <v>106</v>
      </c>
      <c r="C40" s="8">
        <v>28</v>
      </c>
      <c r="D40" s="9">
        <v>110</v>
      </c>
      <c r="E40" s="9">
        <v>162</v>
      </c>
      <c r="F40" s="9">
        <v>169</v>
      </c>
      <c r="G40" s="9">
        <v>150</v>
      </c>
      <c r="H40" s="9">
        <v>194</v>
      </c>
      <c r="I40" s="9">
        <v>190</v>
      </c>
      <c r="J40" s="10">
        <f t="shared" si="4"/>
        <v>975</v>
      </c>
      <c r="K40" s="11">
        <f t="shared" si="3"/>
        <v>162.5</v>
      </c>
      <c r="L40" s="54">
        <f t="shared" si="5"/>
        <v>194</v>
      </c>
    </row>
    <row r="41" spans="1:12" ht="15">
      <c r="A41" s="9">
        <v>38</v>
      </c>
      <c r="B41" s="7" t="s">
        <v>206</v>
      </c>
      <c r="C41" s="8">
        <v>30</v>
      </c>
      <c r="D41" s="9">
        <v>159</v>
      </c>
      <c r="E41" s="9">
        <v>157</v>
      </c>
      <c r="F41" s="9">
        <v>211</v>
      </c>
      <c r="G41" s="9">
        <v>144</v>
      </c>
      <c r="H41" s="9">
        <v>179</v>
      </c>
      <c r="I41" s="9">
        <v>122</v>
      </c>
      <c r="J41" s="10">
        <f t="shared" si="4"/>
        <v>972</v>
      </c>
      <c r="K41" s="11">
        <f t="shared" si="3"/>
        <v>162</v>
      </c>
      <c r="L41" s="54">
        <f t="shared" si="5"/>
        <v>211</v>
      </c>
    </row>
    <row r="42" spans="1:12" ht="15">
      <c r="A42" s="9">
        <v>39</v>
      </c>
      <c r="B42" s="7" t="s">
        <v>109</v>
      </c>
      <c r="C42" s="8">
        <v>29</v>
      </c>
      <c r="D42" s="9">
        <v>159</v>
      </c>
      <c r="E42" s="9">
        <v>169</v>
      </c>
      <c r="F42" s="9">
        <v>177</v>
      </c>
      <c r="G42" s="9">
        <v>176</v>
      </c>
      <c r="H42" s="9">
        <v>135</v>
      </c>
      <c r="I42" s="9">
        <v>153</v>
      </c>
      <c r="J42" s="10">
        <f t="shared" si="4"/>
        <v>969</v>
      </c>
      <c r="K42" s="11">
        <f t="shared" si="3"/>
        <v>161.5</v>
      </c>
      <c r="L42" s="54">
        <f t="shared" si="5"/>
        <v>177</v>
      </c>
    </row>
    <row r="43" spans="1:12" ht="15">
      <c r="A43" s="9">
        <v>40</v>
      </c>
      <c r="B43" s="7" t="s">
        <v>197</v>
      </c>
      <c r="C43" s="8">
        <v>2</v>
      </c>
      <c r="D43" s="9">
        <v>172</v>
      </c>
      <c r="E43" s="9">
        <v>153</v>
      </c>
      <c r="F43" s="9">
        <v>188</v>
      </c>
      <c r="G43" s="9">
        <v>164</v>
      </c>
      <c r="H43" s="9">
        <v>158</v>
      </c>
      <c r="I43" s="9">
        <v>118</v>
      </c>
      <c r="J43" s="10">
        <f t="shared" si="4"/>
        <v>953</v>
      </c>
      <c r="K43" s="11">
        <f t="shared" si="3"/>
        <v>158.83333333333334</v>
      </c>
      <c r="L43" s="54">
        <f t="shared" si="5"/>
        <v>188</v>
      </c>
    </row>
    <row r="44" spans="1:12" ht="15">
      <c r="A44" s="9">
        <v>41</v>
      </c>
      <c r="B44" s="7" t="s">
        <v>183</v>
      </c>
      <c r="C44" s="8">
        <v>17</v>
      </c>
      <c r="D44" s="9">
        <v>184</v>
      </c>
      <c r="E44" s="9">
        <v>198</v>
      </c>
      <c r="F44" s="9">
        <v>162</v>
      </c>
      <c r="G44" s="9">
        <v>147</v>
      </c>
      <c r="H44" s="9">
        <v>160</v>
      </c>
      <c r="I44" s="9">
        <v>99</v>
      </c>
      <c r="J44" s="10">
        <f t="shared" si="4"/>
        <v>950</v>
      </c>
      <c r="K44" s="11">
        <f t="shared" si="3"/>
        <v>158.33333333333334</v>
      </c>
      <c r="L44" s="54">
        <f t="shared" si="5"/>
        <v>198</v>
      </c>
    </row>
    <row r="45" spans="1:12" ht="15">
      <c r="A45" s="9">
        <v>42</v>
      </c>
      <c r="B45" s="7" t="s">
        <v>113</v>
      </c>
      <c r="C45" s="8">
        <v>32</v>
      </c>
      <c r="D45" s="9">
        <v>123</v>
      </c>
      <c r="E45" s="9">
        <v>231</v>
      </c>
      <c r="F45" s="9">
        <v>140</v>
      </c>
      <c r="G45" s="9">
        <v>148</v>
      </c>
      <c r="H45" s="9">
        <v>132</v>
      </c>
      <c r="I45" s="9">
        <v>170</v>
      </c>
      <c r="J45" s="10">
        <f t="shared" si="4"/>
        <v>944</v>
      </c>
      <c r="K45" s="11">
        <f t="shared" si="3"/>
        <v>157.33333333333334</v>
      </c>
      <c r="L45" s="54">
        <f t="shared" si="5"/>
        <v>231</v>
      </c>
    </row>
    <row r="46" spans="1:12" ht="15">
      <c r="A46" s="9">
        <v>43</v>
      </c>
      <c r="B46" s="7" t="s">
        <v>111</v>
      </c>
      <c r="C46" s="8">
        <v>31</v>
      </c>
      <c r="D46" s="9">
        <v>143</v>
      </c>
      <c r="E46" s="9">
        <v>153</v>
      </c>
      <c r="F46" s="9">
        <v>182</v>
      </c>
      <c r="G46" s="9">
        <v>164</v>
      </c>
      <c r="H46" s="9">
        <v>163</v>
      </c>
      <c r="I46" s="9">
        <v>135</v>
      </c>
      <c r="J46" s="10">
        <f t="shared" si="4"/>
        <v>940</v>
      </c>
      <c r="K46" s="11">
        <f t="shared" si="3"/>
        <v>156.66666666666666</v>
      </c>
      <c r="L46" s="54">
        <f t="shared" si="5"/>
        <v>182</v>
      </c>
    </row>
    <row r="47" spans="1:12" ht="15">
      <c r="A47" s="9">
        <v>44</v>
      </c>
      <c r="B47" s="7" t="s">
        <v>95</v>
      </c>
      <c r="C47" s="8">
        <v>21</v>
      </c>
      <c r="D47" s="9">
        <v>201</v>
      </c>
      <c r="E47" s="9">
        <v>163</v>
      </c>
      <c r="F47" s="9">
        <v>147</v>
      </c>
      <c r="G47" s="9">
        <v>134</v>
      </c>
      <c r="H47" s="9">
        <v>162</v>
      </c>
      <c r="I47" s="9">
        <v>122</v>
      </c>
      <c r="J47" s="10">
        <f t="shared" si="4"/>
        <v>929</v>
      </c>
      <c r="K47" s="11">
        <f t="shared" si="3"/>
        <v>154.83333333333334</v>
      </c>
      <c r="L47" s="54">
        <f t="shared" si="5"/>
        <v>201</v>
      </c>
    </row>
    <row r="48" spans="1:12" ht="15">
      <c r="A48" s="9">
        <v>45</v>
      </c>
      <c r="B48" s="7" t="s">
        <v>77</v>
      </c>
      <c r="C48" s="8">
        <v>11</v>
      </c>
      <c r="D48" s="9">
        <v>192</v>
      </c>
      <c r="E48" s="9">
        <v>158</v>
      </c>
      <c r="F48" s="9">
        <v>131</v>
      </c>
      <c r="G48" s="9">
        <v>162</v>
      </c>
      <c r="H48" s="9">
        <v>148</v>
      </c>
      <c r="I48" s="9">
        <v>130</v>
      </c>
      <c r="J48" s="10">
        <f t="shared" si="4"/>
        <v>921</v>
      </c>
      <c r="K48" s="11">
        <f t="shared" si="3"/>
        <v>153.5</v>
      </c>
      <c r="L48" s="54">
        <f t="shared" si="5"/>
        <v>192</v>
      </c>
    </row>
    <row r="49" spans="1:12" ht="15">
      <c r="A49" s="9">
        <v>46</v>
      </c>
      <c r="B49" s="7" t="s">
        <v>164</v>
      </c>
      <c r="C49" s="8">
        <v>17</v>
      </c>
      <c r="D49" s="9">
        <v>149</v>
      </c>
      <c r="E49" s="9">
        <v>159</v>
      </c>
      <c r="F49" s="9">
        <v>135</v>
      </c>
      <c r="G49" s="9">
        <v>171</v>
      </c>
      <c r="H49" s="9">
        <v>141</v>
      </c>
      <c r="I49" s="9">
        <v>162</v>
      </c>
      <c r="J49" s="10">
        <f t="shared" si="4"/>
        <v>917</v>
      </c>
      <c r="K49" s="11">
        <f t="shared" si="3"/>
        <v>152.83333333333334</v>
      </c>
      <c r="L49" s="54">
        <f t="shared" si="5"/>
        <v>171</v>
      </c>
    </row>
    <row r="50" spans="1:12" ht="15">
      <c r="A50" s="9">
        <v>47</v>
      </c>
      <c r="B50" s="7" t="s">
        <v>64</v>
      </c>
      <c r="C50" s="8">
        <v>1</v>
      </c>
      <c r="D50" s="9">
        <v>138</v>
      </c>
      <c r="E50" s="9">
        <v>207</v>
      </c>
      <c r="F50" s="9">
        <v>138</v>
      </c>
      <c r="G50" s="9">
        <v>129</v>
      </c>
      <c r="H50" s="9">
        <v>147</v>
      </c>
      <c r="I50" s="9">
        <v>153</v>
      </c>
      <c r="J50" s="10">
        <f t="shared" si="4"/>
        <v>912</v>
      </c>
      <c r="K50" s="11">
        <f t="shared" si="3"/>
        <v>152</v>
      </c>
      <c r="L50" s="54">
        <f t="shared" si="5"/>
        <v>207</v>
      </c>
    </row>
    <row r="51" spans="1:12" ht="15">
      <c r="A51" s="9">
        <v>48</v>
      </c>
      <c r="B51" s="7" t="s">
        <v>82</v>
      </c>
      <c r="C51" s="8">
        <v>13</v>
      </c>
      <c r="D51" s="9">
        <v>244</v>
      </c>
      <c r="E51" s="9">
        <v>139</v>
      </c>
      <c r="F51" s="9">
        <v>134</v>
      </c>
      <c r="G51" s="9">
        <v>158</v>
      </c>
      <c r="H51" s="9">
        <v>119</v>
      </c>
      <c r="I51" s="9">
        <v>116</v>
      </c>
      <c r="J51" s="10">
        <f t="shared" si="4"/>
        <v>910</v>
      </c>
      <c r="K51" s="11">
        <f t="shared" si="3"/>
        <v>151.66666666666666</v>
      </c>
      <c r="L51" s="54">
        <f t="shared" si="5"/>
        <v>244</v>
      </c>
    </row>
    <row r="52" spans="1:12" ht="15">
      <c r="A52" s="9">
        <v>49</v>
      </c>
      <c r="B52" s="7" t="s">
        <v>73</v>
      </c>
      <c r="C52" s="8">
        <v>8</v>
      </c>
      <c r="D52" s="9">
        <v>174</v>
      </c>
      <c r="E52" s="9">
        <v>164</v>
      </c>
      <c r="F52" s="9">
        <v>102</v>
      </c>
      <c r="G52" s="9">
        <v>159</v>
      </c>
      <c r="H52" s="9">
        <v>142</v>
      </c>
      <c r="I52" s="9">
        <v>167</v>
      </c>
      <c r="J52" s="10">
        <f t="shared" si="4"/>
        <v>908</v>
      </c>
      <c r="K52" s="11">
        <f t="shared" si="3"/>
        <v>151.33333333333334</v>
      </c>
      <c r="L52" s="54">
        <f t="shared" si="5"/>
        <v>174</v>
      </c>
    </row>
    <row r="53" spans="1:12" ht="15">
      <c r="A53" s="9">
        <v>50</v>
      </c>
      <c r="B53" s="7" t="s">
        <v>75</v>
      </c>
      <c r="C53" s="8">
        <v>10</v>
      </c>
      <c r="D53" s="9">
        <v>139</v>
      </c>
      <c r="E53" s="9">
        <v>145</v>
      </c>
      <c r="F53" s="9">
        <v>156</v>
      </c>
      <c r="G53" s="9">
        <v>135</v>
      </c>
      <c r="H53" s="9">
        <v>168</v>
      </c>
      <c r="I53" s="9">
        <v>164</v>
      </c>
      <c r="J53" s="10">
        <f t="shared" si="4"/>
        <v>907</v>
      </c>
      <c r="K53" s="11">
        <f t="shared" si="3"/>
        <v>151.16666666666666</v>
      </c>
      <c r="L53" s="54">
        <f t="shared" si="5"/>
        <v>168</v>
      </c>
    </row>
    <row r="54" spans="1:12" ht="15">
      <c r="A54" s="9">
        <v>51</v>
      </c>
      <c r="B54" s="7" t="s">
        <v>184</v>
      </c>
      <c r="C54" s="8">
        <v>11</v>
      </c>
      <c r="D54" s="9">
        <v>150</v>
      </c>
      <c r="E54" s="9">
        <v>150</v>
      </c>
      <c r="F54" s="9">
        <v>140</v>
      </c>
      <c r="G54" s="9">
        <v>138</v>
      </c>
      <c r="H54" s="9">
        <v>141</v>
      </c>
      <c r="I54" s="9">
        <v>188</v>
      </c>
      <c r="J54" s="10">
        <f t="shared" si="4"/>
        <v>907</v>
      </c>
      <c r="K54" s="11">
        <f aca="true" t="shared" si="6" ref="K54:K72">AVERAGE(D54:I54)</f>
        <v>151.16666666666666</v>
      </c>
      <c r="L54" s="54">
        <f t="shared" si="5"/>
        <v>188</v>
      </c>
    </row>
    <row r="55" spans="1:12" ht="15">
      <c r="A55" s="9">
        <v>52</v>
      </c>
      <c r="B55" s="7" t="s">
        <v>84</v>
      </c>
      <c r="C55" s="8">
        <v>13</v>
      </c>
      <c r="D55" s="9">
        <v>138</v>
      </c>
      <c r="E55" s="9">
        <v>210</v>
      </c>
      <c r="F55" s="9">
        <v>139</v>
      </c>
      <c r="G55" s="9">
        <v>152</v>
      </c>
      <c r="H55" s="9">
        <v>136</v>
      </c>
      <c r="I55" s="9">
        <v>130</v>
      </c>
      <c r="J55" s="10">
        <f t="shared" si="4"/>
        <v>905</v>
      </c>
      <c r="K55" s="11">
        <f t="shared" si="6"/>
        <v>150.83333333333334</v>
      </c>
      <c r="L55" s="54">
        <f t="shared" si="5"/>
        <v>210</v>
      </c>
    </row>
    <row r="56" spans="1:12" ht="15">
      <c r="A56" s="9">
        <v>53</v>
      </c>
      <c r="B56" s="7" t="s">
        <v>204</v>
      </c>
      <c r="C56" s="8">
        <v>26</v>
      </c>
      <c r="D56" s="9">
        <v>129</v>
      </c>
      <c r="E56" s="9">
        <v>172</v>
      </c>
      <c r="F56" s="9">
        <v>176</v>
      </c>
      <c r="G56" s="9">
        <v>147</v>
      </c>
      <c r="H56" s="9">
        <v>174</v>
      </c>
      <c r="I56" s="9">
        <v>107</v>
      </c>
      <c r="J56" s="10">
        <f t="shared" si="4"/>
        <v>905</v>
      </c>
      <c r="K56" s="11">
        <f t="shared" si="6"/>
        <v>150.83333333333334</v>
      </c>
      <c r="L56" s="54">
        <f t="shared" si="5"/>
        <v>176</v>
      </c>
    </row>
    <row r="57" spans="1:12" ht="15">
      <c r="A57" s="9">
        <v>54</v>
      </c>
      <c r="B57" s="7" t="s">
        <v>94</v>
      </c>
      <c r="C57" s="8">
        <v>20</v>
      </c>
      <c r="D57" s="9">
        <v>149</v>
      </c>
      <c r="E57" s="9">
        <v>186</v>
      </c>
      <c r="F57" s="9">
        <v>112</v>
      </c>
      <c r="G57" s="9">
        <v>171</v>
      </c>
      <c r="H57" s="9">
        <v>159</v>
      </c>
      <c r="I57" s="9">
        <v>122</v>
      </c>
      <c r="J57" s="10">
        <f t="shared" si="4"/>
        <v>899</v>
      </c>
      <c r="K57" s="11">
        <f t="shared" si="6"/>
        <v>149.83333333333334</v>
      </c>
      <c r="L57" s="54">
        <f t="shared" si="5"/>
        <v>186</v>
      </c>
    </row>
    <row r="58" spans="1:12" ht="15">
      <c r="A58" s="9">
        <v>55</v>
      </c>
      <c r="B58" s="7" t="s">
        <v>81</v>
      </c>
      <c r="C58" s="8">
        <v>12</v>
      </c>
      <c r="D58" s="9">
        <v>140</v>
      </c>
      <c r="E58" s="9">
        <v>130</v>
      </c>
      <c r="F58" s="9">
        <v>139</v>
      </c>
      <c r="G58" s="9">
        <v>162</v>
      </c>
      <c r="H58" s="9">
        <v>204</v>
      </c>
      <c r="I58" s="9">
        <v>121</v>
      </c>
      <c r="J58" s="10">
        <f t="shared" si="4"/>
        <v>896</v>
      </c>
      <c r="K58" s="11">
        <f t="shared" si="6"/>
        <v>149.33333333333334</v>
      </c>
      <c r="L58" s="54">
        <f t="shared" si="5"/>
        <v>204</v>
      </c>
    </row>
    <row r="59" spans="1:12" ht="15">
      <c r="A59" s="9">
        <v>56</v>
      </c>
      <c r="B59" s="7" t="s">
        <v>66</v>
      </c>
      <c r="C59" s="8">
        <v>1</v>
      </c>
      <c r="D59" s="9">
        <v>163</v>
      </c>
      <c r="E59" s="9">
        <v>121</v>
      </c>
      <c r="F59" s="9">
        <v>156</v>
      </c>
      <c r="G59" s="9">
        <v>157</v>
      </c>
      <c r="H59" s="9">
        <v>143</v>
      </c>
      <c r="I59" s="9">
        <v>145</v>
      </c>
      <c r="J59" s="10">
        <f t="shared" si="4"/>
        <v>885</v>
      </c>
      <c r="K59" s="11">
        <f t="shared" si="6"/>
        <v>147.5</v>
      </c>
      <c r="L59" s="54">
        <f t="shared" si="5"/>
        <v>163</v>
      </c>
    </row>
    <row r="60" spans="1:12" ht="15">
      <c r="A60" s="9">
        <v>57</v>
      </c>
      <c r="B60" s="7" t="s">
        <v>110</v>
      </c>
      <c r="C60" s="8">
        <v>30</v>
      </c>
      <c r="D60" s="9">
        <v>139</v>
      </c>
      <c r="E60" s="9">
        <v>135</v>
      </c>
      <c r="F60" s="9">
        <v>147</v>
      </c>
      <c r="G60" s="9">
        <v>172</v>
      </c>
      <c r="H60" s="9">
        <v>151</v>
      </c>
      <c r="I60" s="9">
        <v>140</v>
      </c>
      <c r="J60" s="10">
        <f t="shared" si="4"/>
        <v>884</v>
      </c>
      <c r="K60" s="11">
        <f t="shared" si="6"/>
        <v>147.33333333333334</v>
      </c>
      <c r="L60" s="54">
        <f t="shared" si="5"/>
        <v>172</v>
      </c>
    </row>
    <row r="61" spans="1:12" ht="15">
      <c r="A61" s="9">
        <v>58</v>
      </c>
      <c r="B61" s="7" t="s">
        <v>71</v>
      </c>
      <c r="C61" s="8">
        <v>4</v>
      </c>
      <c r="D61" s="9">
        <v>132</v>
      </c>
      <c r="E61" s="9">
        <v>132</v>
      </c>
      <c r="F61" s="9">
        <v>157</v>
      </c>
      <c r="G61" s="9">
        <v>144</v>
      </c>
      <c r="H61" s="9">
        <v>166</v>
      </c>
      <c r="I61" s="9">
        <v>144</v>
      </c>
      <c r="J61" s="10">
        <f t="shared" si="4"/>
        <v>875</v>
      </c>
      <c r="K61" s="11">
        <f t="shared" si="6"/>
        <v>145.83333333333334</v>
      </c>
      <c r="L61" s="54">
        <f t="shared" si="5"/>
        <v>166</v>
      </c>
    </row>
    <row r="62" spans="1:12" ht="15">
      <c r="A62" s="9">
        <v>59</v>
      </c>
      <c r="B62" s="7" t="s">
        <v>78</v>
      </c>
      <c r="C62" s="8">
        <v>12</v>
      </c>
      <c r="D62" s="9">
        <v>142</v>
      </c>
      <c r="E62" s="9">
        <v>116</v>
      </c>
      <c r="F62" s="9">
        <v>159</v>
      </c>
      <c r="G62" s="9">
        <v>165</v>
      </c>
      <c r="H62" s="9">
        <v>156</v>
      </c>
      <c r="I62" s="9">
        <v>134</v>
      </c>
      <c r="J62" s="10">
        <f t="shared" si="4"/>
        <v>872</v>
      </c>
      <c r="K62" s="11">
        <f t="shared" si="6"/>
        <v>145.33333333333334</v>
      </c>
      <c r="L62" s="54">
        <f t="shared" si="5"/>
        <v>165</v>
      </c>
    </row>
    <row r="63" spans="1:12" ht="15">
      <c r="A63" s="9">
        <v>60</v>
      </c>
      <c r="B63" s="7" t="s">
        <v>107</v>
      </c>
      <c r="C63" s="8">
        <v>28</v>
      </c>
      <c r="D63" s="9">
        <v>179</v>
      </c>
      <c r="E63" s="9">
        <v>148</v>
      </c>
      <c r="F63" s="9">
        <v>125</v>
      </c>
      <c r="G63" s="9">
        <v>88</v>
      </c>
      <c r="H63" s="9">
        <v>125</v>
      </c>
      <c r="I63" s="9">
        <v>184</v>
      </c>
      <c r="J63" s="10">
        <f t="shared" si="4"/>
        <v>849</v>
      </c>
      <c r="K63" s="11">
        <f t="shared" si="6"/>
        <v>141.5</v>
      </c>
      <c r="L63" s="54">
        <f t="shared" si="5"/>
        <v>184</v>
      </c>
    </row>
    <row r="64" spans="1:12" ht="15">
      <c r="A64" s="9">
        <v>61</v>
      </c>
      <c r="B64" s="7" t="s">
        <v>85</v>
      </c>
      <c r="C64" s="8">
        <v>14</v>
      </c>
      <c r="D64" s="9">
        <v>121</v>
      </c>
      <c r="E64" s="9">
        <v>178</v>
      </c>
      <c r="F64" s="9">
        <v>146</v>
      </c>
      <c r="G64" s="9">
        <v>144</v>
      </c>
      <c r="H64" s="9">
        <v>129</v>
      </c>
      <c r="I64" s="9">
        <v>122</v>
      </c>
      <c r="J64" s="10">
        <f t="shared" si="4"/>
        <v>840</v>
      </c>
      <c r="K64" s="11">
        <f t="shared" si="6"/>
        <v>140</v>
      </c>
      <c r="L64" s="54">
        <f t="shared" si="5"/>
        <v>178</v>
      </c>
    </row>
    <row r="65" spans="1:12" ht="15">
      <c r="A65" s="9">
        <v>62</v>
      </c>
      <c r="B65" s="7" t="s">
        <v>201</v>
      </c>
      <c r="C65" s="8">
        <v>16</v>
      </c>
      <c r="D65" s="9">
        <v>150</v>
      </c>
      <c r="E65" s="9">
        <v>124</v>
      </c>
      <c r="F65" s="9">
        <v>160</v>
      </c>
      <c r="G65" s="9">
        <v>155</v>
      </c>
      <c r="H65" s="9">
        <v>122</v>
      </c>
      <c r="I65" s="9">
        <v>121</v>
      </c>
      <c r="J65" s="10">
        <f t="shared" si="4"/>
        <v>832</v>
      </c>
      <c r="K65" s="11">
        <f t="shared" si="6"/>
        <v>138.66666666666666</v>
      </c>
      <c r="L65" s="54">
        <f t="shared" si="5"/>
        <v>160</v>
      </c>
    </row>
    <row r="66" spans="1:12" ht="15">
      <c r="A66" s="9">
        <v>63</v>
      </c>
      <c r="B66" s="7" t="s">
        <v>101</v>
      </c>
      <c r="C66" s="8">
        <v>24</v>
      </c>
      <c r="D66" s="9">
        <v>130</v>
      </c>
      <c r="E66" s="9">
        <v>125</v>
      </c>
      <c r="F66" s="9">
        <v>135</v>
      </c>
      <c r="G66" s="9">
        <v>171</v>
      </c>
      <c r="H66" s="9">
        <v>149</v>
      </c>
      <c r="I66" s="9">
        <v>116</v>
      </c>
      <c r="J66" s="10">
        <f t="shared" si="4"/>
        <v>826</v>
      </c>
      <c r="K66" s="11">
        <f t="shared" si="6"/>
        <v>137.66666666666666</v>
      </c>
      <c r="L66" s="54">
        <f t="shared" si="5"/>
        <v>171</v>
      </c>
    </row>
    <row r="67" spans="1:12" ht="15">
      <c r="A67" s="9">
        <v>64</v>
      </c>
      <c r="B67" s="7" t="s">
        <v>199</v>
      </c>
      <c r="C67" s="8">
        <v>5</v>
      </c>
      <c r="D67" s="9">
        <v>125</v>
      </c>
      <c r="E67" s="9">
        <v>125</v>
      </c>
      <c r="F67" s="9">
        <v>138</v>
      </c>
      <c r="G67" s="9">
        <v>93</v>
      </c>
      <c r="H67" s="9">
        <v>169</v>
      </c>
      <c r="I67" s="9">
        <v>159</v>
      </c>
      <c r="J67" s="10">
        <f t="shared" si="4"/>
        <v>809</v>
      </c>
      <c r="K67" s="11">
        <f t="shared" si="6"/>
        <v>134.83333333333334</v>
      </c>
      <c r="L67" s="54">
        <f t="shared" si="5"/>
        <v>169</v>
      </c>
    </row>
    <row r="68" spans="1:12" ht="15">
      <c r="A68" s="9">
        <v>65</v>
      </c>
      <c r="B68" s="7" t="s">
        <v>88</v>
      </c>
      <c r="C68" s="8">
        <v>17</v>
      </c>
      <c r="D68" s="9">
        <v>140</v>
      </c>
      <c r="E68" s="9">
        <v>139</v>
      </c>
      <c r="F68" s="9">
        <v>123</v>
      </c>
      <c r="G68" s="9">
        <v>138</v>
      </c>
      <c r="H68" s="9">
        <v>130</v>
      </c>
      <c r="I68" s="9">
        <v>132</v>
      </c>
      <c r="J68" s="10">
        <f>SUM(D68:I68)</f>
        <v>802</v>
      </c>
      <c r="K68" s="11">
        <f t="shared" si="6"/>
        <v>133.66666666666666</v>
      </c>
      <c r="L68" s="54">
        <f t="shared" si="5"/>
        <v>140</v>
      </c>
    </row>
    <row r="69" spans="1:12" ht="15">
      <c r="A69" s="9">
        <v>66</v>
      </c>
      <c r="B69" s="7" t="s">
        <v>91</v>
      </c>
      <c r="C69" s="8">
        <v>19</v>
      </c>
      <c r="D69" s="9">
        <v>180</v>
      </c>
      <c r="E69" s="9">
        <v>152</v>
      </c>
      <c r="F69" s="9">
        <v>168</v>
      </c>
      <c r="G69" s="9">
        <v>160</v>
      </c>
      <c r="H69" s="9">
        <v>129</v>
      </c>
      <c r="I69" s="9" t="s">
        <v>259</v>
      </c>
      <c r="J69" s="10">
        <f>SUM(D69:I69)</f>
        <v>789</v>
      </c>
      <c r="K69" s="11">
        <f t="shared" si="6"/>
        <v>157.8</v>
      </c>
      <c r="L69" s="54">
        <f t="shared" si="5"/>
        <v>180</v>
      </c>
    </row>
    <row r="70" spans="1:12" ht="15">
      <c r="A70" s="9">
        <v>67</v>
      </c>
      <c r="B70" s="7" t="s">
        <v>70</v>
      </c>
      <c r="C70" s="8">
        <v>3</v>
      </c>
      <c r="D70" s="9">
        <v>117</v>
      </c>
      <c r="E70" s="9">
        <v>122</v>
      </c>
      <c r="F70" s="9">
        <v>138</v>
      </c>
      <c r="G70" s="9">
        <v>159</v>
      </c>
      <c r="H70" s="9">
        <v>126</v>
      </c>
      <c r="I70" s="9">
        <v>108</v>
      </c>
      <c r="J70" s="10">
        <f>SUM(D70:I70)</f>
        <v>770</v>
      </c>
      <c r="K70" s="11">
        <f t="shared" si="6"/>
        <v>128.33333333333334</v>
      </c>
      <c r="L70" s="54">
        <f t="shared" si="5"/>
        <v>159</v>
      </c>
    </row>
    <row r="71" spans="1:12" ht="15">
      <c r="A71" s="9">
        <v>68</v>
      </c>
      <c r="B71" s="7" t="s">
        <v>87</v>
      </c>
      <c r="C71" s="8">
        <v>17</v>
      </c>
      <c r="D71" s="9">
        <v>134</v>
      </c>
      <c r="E71" s="9">
        <v>140</v>
      </c>
      <c r="F71" s="9">
        <v>127</v>
      </c>
      <c r="G71" s="9">
        <v>151</v>
      </c>
      <c r="H71" s="9">
        <v>109</v>
      </c>
      <c r="I71" s="9">
        <v>105</v>
      </c>
      <c r="J71" s="10">
        <f>SUM(D71:I71)</f>
        <v>766</v>
      </c>
      <c r="K71" s="11">
        <f t="shared" si="6"/>
        <v>127.66666666666667</v>
      </c>
      <c r="L71" s="54">
        <f t="shared" si="5"/>
        <v>151</v>
      </c>
    </row>
    <row r="72" spans="1:12" ht="15">
      <c r="A72" s="9">
        <v>69</v>
      </c>
      <c r="B72" s="7" t="s">
        <v>69</v>
      </c>
      <c r="C72" s="8">
        <v>2</v>
      </c>
      <c r="D72" s="9">
        <v>126</v>
      </c>
      <c r="E72" s="9">
        <v>125</v>
      </c>
      <c r="F72" s="9">
        <v>131</v>
      </c>
      <c r="G72" s="9">
        <v>129</v>
      </c>
      <c r="H72" s="9">
        <v>117</v>
      </c>
      <c r="I72" s="9">
        <v>125</v>
      </c>
      <c r="J72" s="10">
        <f>SUM(D72:I72)</f>
        <v>753</v>
      </c>
      <c r="K72" s="11">
        <f t="shared" si="6"/>
        <v>125.5</v>
      </c>
      <c r="L72" s="54">
        <f t="shared" si="5"/>
        <v>131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6" t="s">
        <v>12</v>
      </c>
      <c r="B1" s="61"/>
      <c r="D1" s="67"/>
      <c r="E1" s="61"/>
      <c r="F1" s="61"/>
      <c r="G1" s="61"/>
      <c r="H1" s="61"/>
      <c r="I1" s="61"/>
      <c r="J1" s="68"/>
      <c r="K1" s="68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139</v>
      </c>
      <c r="C4" s="12">
        <v>23</v>
      </c>
      <c r="D4" s="9">
        <v>176</v>
      </c>
      <c r="E4" s="9">
        <v>200</v>
      </c>
      <c r="F4" s="9">
        <v>172</v>
      </c>
      <c r="G4" s="9">
        <v>201</v>
      </c>
      <c r="H4" s="9">
        <v>173</v>
      </c>
      <c r="I4" s="9">
        <v>169</v>
      </c>
      <c r="J4" s="10">
        <f aca="true" t="shared" si="0" ref="J4:J47">SUM(D4:I4)</f>
        <v>1091</v>
      </c>
      <c r="K4" s="11">
        <f aca="true" t="shared" si="1" ref="K4:K11">AVERAGE(D4:I4)</f>
        <v>181.83333333333334</v>
      </c>
      <c r="L4" s="9">
        <f aca="true" t="shared" si="2" ref="L4:L47">MAX(D4:I4)</f>
        <v>201</v>
      </c>
      <c r="M4" s="52"/>
    </row>
    <row r="5" spans="1:12" ht="15">
      <c r="A5" s="6">
        <v>2</v>
      </c>
      <c r="B5" s="7" t="s">
        <v>130</v>
      </c>
      <c r="C5" s="12">
        <v>15</v>
      </c>
      <c r="D5" s="9">
        <v>180</v>
      </c>
      <c r="E5" s="9">
        <v>158</v>
      </c>
      <c r="F5" s="9">
        <v>169</v>
      </c>
      <c r="G5" s="9">
        <v>193</v>
      </c>
      <c r="H5" s="9">
        <v>194</v>
      </c>
      <c r="I5" s="9">
        <v>171</v>
      </c>
      <c r="J5" s="10">
        <f t="shared" si="0"/>
        <v>1065</v>
      </c>
      <c r="K5" s="11">
        <f t="shared" si="1"/>
        <v>177.5</v>
      </c>
      <c r="L5" s="9">
        <f t="shared" si="2"/>
        <v>194</v>
      </c>
    </row>
    <row r="6" spans="1:12" ht="15">
      <c r="A6" s="6">
        <v>3</v>
      </c>
      <c r="B6" s="7" t="s">
        <v>122</v>
      </c>
      <c r="C6" s="12">
        <v>10</v>
      </c>
      <c r="D6" s="9">
        <v>145</v>
      </c>
      <c r="E6" s="9">
        <v>182</v>
      </c>
      <c r="F6" s="9">
        <v>195</v>
      </c>
      <c r="G6" s="9">
        <v>174</v>
      </c>
      <c r="H6" s="9">
        <v>165</v>
      </c>
      <c r="I6" s="9">
        <v>200</v>
      </c>
      <c r="J6" s="10">
        <f t="shared" si="0"/>
        <v>1061</v>
      </c>
      <c r="K6" s="11">
        <f t="shared" si="1"/>
        <v>176.83333333333334</v>
      </c>
      <c r="L6" s="9">
        <f t="shared" si="2"/>
        <v>200</v>
      </c>
    </row>
    <row r="7" spans="1:12" ht="15">
      <c r="A7" s="6">
        <v>4</v>
      </c>
      <c r="B7" s="7" t="s">
        <v>137</v>
      </c>
      <c r="C7" s="12">
        <v>21</v>
      </c>
      <c r="D7" s="9">
        <v>204</v>
      </c>
      <c r="E7" s="9">
        <v>203</v>
      </c>
      <c r="F7" s="9">
        <v>155</v>
      </c>
      <c r="G7" s="9">
        <v>177</v>
      </c>
      <c r="H7" s="9">
        <v>160</v>
      </c>
      <c r="I7" s="9">
        <v>155</v>
      </c>
      <c r="J7" s="10">
        <f t="shared" si="0"/>
        <v>1054</v>
      </c>
      <c r="K7" s="11">
        <f t="shared" si="1"/>
        <v>175.66666666666666</v>
      </c>
      <c r="L7" s="9">
        <f t="shared" si="2"/>
        <v>204</v>
      </c>
    </row>
    <row r="8" spans="1:12" ht="15">
      <c r="A8" s="6">
        <v>5</v>
      </c>
      <c r="B8" s="7" t="s">
        <v>208</v>
      </c>
      <c r="C8" s="12">
        <v>7</v>
      </c>
      <c r="D8" s="9">
        <v>167</v>
      </c>
      <c r="E8" s="9">
        <v>177</v>
      </c>
      <c r="F8" s="9">
        <v>186</v>
      </c>
      <c r="G8" s="9">
        <v>184</v>
      </c>
      <c r="H8" s="9">
        <v>194</v>
      </c>
      <c r="I8" s="9">
        <v>143</v>
      </c>
      <c r="J8" s="10">
        <f t="shared" si="0"/>
        <v>1051</v>
      </c>
      <c r="K8" s="11">
        <f t="shared" si="1"/>
        <v>175.16666666666666</v>
      </c>
      <c r="L8" s="9">
        <f t="shared" si="2"/>
        <v>194</v>
      </c>
    </row>
    <row r="9" spans="1:12" ht="15">
      <c r="A9" s="6">
        <v>6</v>
      </c>
      <c r="B9" s="7" t="s">
        <v>145</v>
      </c>
      <c r="C9" s="12">
        <v>32</v>
      </c>
      <c r="D9" s="9">
        <v>190</v>
      </c>
      <c r="E9" s="9">
        <v>213</v>
      </c>
      <c r="F9" s="9">
        <v>162</v>
      </c>
      <c r="G9" s="9">
        <v>182</v>
      </c>
      <c r="H9" s="9">
        <v>145</v>
      </c>
      <c r="I9" s="9">
        <v>137</v>
      </c>
      <c r="J9" s="10">
        <f t="shared" si="0"/>
        <v>1029</v>
      </c>
      <c r="K9" s="11">
        <f t="shared" si="1"/>
        <v>171.5</v>
      </c>
      <c r="L9" s="9">
        <f t="shared" si="2"/>
        <v>213</v>
      </c>
    </row>
    <row r="10" spans="1:12" ht="15">
      <c r="A10" s="6">
        <v>7</v>
      </c>
      <c r="B10" s="7" t="s">
        <v>121</v>
      </c>
      <c r="C10" s="12">
        <v>8</v>
      </c>
      <c r="D10" s="9">
        <v>165</v>
      </c>
      <c r="E10" s="9">
        <v>170</v>
      </c>
      <c r="F10" s="9">
        <v>187</v>
      </c>
      <c r="G10" s="9">
        <v>138</v>
      </c>
      <c r="H10" s="9">
        <v>201</v>
      </c>
      <c r="I10" s="9">
        <v>143</v>
      </c>
      <c r="J10" s="10">
        <f t="shared" si="0"/>
        <v>1004</v>
      </c>
      <c r="K10" s="11">
        <f t="shared" si="1"/>
        <v>167.33333333333334</v>
      </c>
      <c r="L10" s="9">
        <f t="shared" si="2"/>
        <v>201</v>
      </c>
    </row>
    <row r="11" spans="1:12" ht="15">
      <c r="A11" s="6">
        <v>8</v>
      </c>
      <c r="B11" s="7" t="s">
        <v>142</v>
      </c>
      <c r="C11" s="12">
        <v>28</v>
      </c>
      <c r="D11" s="9">
        <v>174</v>
      </c>
      <c r="E11" s="9">
        <v>138</v>
      </c>
      <c r="F11" s="9">
        <v>143</v>
      </c>
      <c r="G11" s="9">
        <v>192</v>
      </c>
      <c r="H11" s="9">
        <v>143</v>
      </c>
      <c r="I11" s="9">
        <v>201</v>
      </c>
      <c r="J11" s="10">
        <f t="shared" si="0"/>
        <v>991</v>
      </c>
      <c r="K11" s="11">
        <f t="shared" si="1"/>
        <v>165.16666666666666</v>
      </c>
      <c r="L11" s="9">
        <f t="shared" si="2"/>
        <v>201</v>
      </c>
    </row>
    <row r="12" spans="1:13" ht="15">
      <c r="A12" s="6">
        <v>9</v>
      </c>
      <c r="B12" s="7" t="s">
        <v>125</v>
      </c>
      <c r="C12" s="12">
        <v>11</v>
      </c>
      <c r="D12" s="9">
        <v>163</v>
      </c>
      <c r="E12" s="9">
        <v>161</v>
      </c>
      <c r="F12" s="9">
        <v>148</v>
      </c>
      <c r="G12" s="9">
        <v>192</v>
      </c>
      <c r="H12" s="9">
        <v>159</v>
      </c>
      <c r="I12" s="9">
        <v>166</v>
      </c>
      <c r="J12" s="10">
        <f t="shared" si="0"/>
        <v>989</v>
      </c>
      <c r="K12" s="11">
        <f aca="true" t="shared" si="3" ref="K12:K47">AVERAGE(D12:I12)</f>
        <v>164.83333333333334</v>
      </c>
      <c r="L12" s="9">
        <f t="shared" si="2"/>
        <v>192</v>
      </c>
      <c r="M12" s="52"/>
    </row>
    <row r="13" spans="1:12" ht="15">
      <c r="A13" s="6">
        <v>10</v>
      </c>
      <c r="B13" s="7" t="s">
        <v>127</v>
      </c>
      <c r="C13" s="12">
        <v>14</v>
      </c>
      <c r="D13" s="9">
        <v>180</v>
      </c>
      <c r="E13" s="9">
        <v>255</v>
      </c>
      <c r="F13" s="9">
        <v>142</v>
      </c>
      <c r="G13" s="9">
        <v>109</v>
      </c>
      <c r="H13" s="9">
        <v>140</v>
      </c>
      <c r="I13" s="9">
        <v>153</v>
      </c>
      <c r="J13" s="10">
        <f t="shared" si="0"/>
        <v>979</v>
      </c>
      <c r="K13" s="11">
        <f t="shared" si="3"/>
        <v>163.16666666666666</v>
      </c>
      <c r="L13" s="9">
        <f t="shared" si="2"/>
        <v>255</v>
      </c>
    </row>
    <row r="14" spans="1:12" ht="15">
      <c r="A14" s="6">
        <v>11</v>
      </c>
      <c r="B14" s="7" t="s">
        <v>210</v>
      </c>
      <c r="C14" s="12">
        <v>18</v>
      </c>
      <c r="D14" s="9">
        <v>144</v>
      </c>
      <c r="E14" s="9">
        <v>129</v>
      </c>
      <c r="F14" s="9">
        <v>189</v>
      </c>
      <c r="G14" s="9">
        <v>168</v>
      </c>
      <c r="H14" s="9">
        <v>170</v>
      </c>
      <c r="I14" s="9">
        <v>168</v>
      </c>
      <c r="J14" s="10">
        <f t="shared" si="0"/>
        <v>968</v>
      </c>
      <c r="K14" s="11">
        <f t="shared" si="3"/>
        <v>161.33333333333334</v>
      </c>
      <c r="L14" s="9">
        <f t="shared" si="2"/>
        <v>189</v>
      </c>
    </row>
    <row r="15" spans="1:12" ht="15">
      <c r="A15" s="6">
        <v>12</v>
      </c>
      <c r="B15" s="7" t="s">
        <v>116</v>
      </c>
      <c r="C15" s="12">
        <v>3</v>
      </c>
      <c r="D15" s="9">
        <v>153</v>
      </c>
      <c r="E15" s="9">
        <v>161</v>
      </c>
      <c r="F15" s="9">
        <v>175</v>
      </c>
      <c r="G15" s="9">
        <v>169</v>
      </c>
      <c r="H15" s="9">
        <v>185</v>
      </c>
      <c r="I15" s="9">
        <v>124</v>
      </c>
      <c r="J15" s="10">
        <f t="shared" si="0"/>
        <v>967</v>
      </c>
      <c r="K15" s="11">
        <f t="shared" si="3"/>
        <v>161.16666666666666</v>
      </c>
      <c r="L15" s="9">
        <f t="shared" si="2"/>
        <v>185</v>
      </c>
    </row>
    <row r="16" spans="1:12" ht="15">
      <c r="A16" s="6">
        <v>13</v>
      </c>
      <c r="B16" s="7" t="s">
        <v>140</v>
      </c>
      <c r="C16" s="12">
        <v>23</v>
      </c>
      <c r="D16" s="9">
        <v>147</v>
      </c>
      <c r="E16" s="9">
        <v>201</v>
      </c>
      <c r="F16" s="9">
        <v>170</v>
      </c>
      <c r="G16" s="9">
        <v>157</v>
      </c>
      <c r="H16" s="9">
        <v>152</v>
      </c>
      <c r="I16" s="9">
        <v>136</v>
      </c>
      <c r="J16" s="10">
        <f t="shared" si="0"/>
        <v>963</v>
      </c>
      <c r="K16" s="11">
        <f t="shared" si="3"/>
        <v>160.5</v>
      </c>
      <c r="L16" s="9">
        <f t="shared" si="2"/>
        <v>201</v>
      </c>
    </row>
    <row r="17" spans="1:12" ht="15">
      <c r="A17" s="6">
        <v>14</v>
      </c>
      <c r="B17" s="7" t="s">
        <v>213</v>
      </c>
      <c r="C17" s="12">
        <v>28</v>
      </c>
      <c r="D17" s="9">
        <v>172</v>
      </c>
      <c r="E17" s="9">
        <v>172</v>
      </c>
      <c r="F17" s="9">
        <v>141</v>
      </c>
      <c r="G17" s="9">
        <v>119</v>
      </c>
      <c r="H17" s="9">
        <v>202</v>
      </c>
      <c r="I17" s="9">
        <v>157</v>
      </c>
      <c r="J17" s="10">
        <f t="shared" si="0"/>
        <v>963</v>
      </c>
      <c r="K17" s="11">
        <f t="shared" si="3"/>
        <v>160.5</v>
      </c>
      <c r="L17" s="9">
        <f t="shared" si="2"/>
        <v>202</v>
      </c>
    </row>
    <row r="18" spans="1:12" ht="15">
      <c r="A18" s="6">
        <v>15</v>
      </c>
      <c r="B18" s="7" t="s">
        <v>212</v>
      </c>
      <c r="C18" s="12">
        <v>26</v>
      </c>
      <c r="D18" s="9">
        <v>191</v>
      </c>
      <c r="E18" s="9">
        <v>146</v>
      </c>
      <c r="F18" s="9">
        <v>199</v>
      </c>
      <c r="G18" s="9">
        <v>144</v>
      </c>
      <c r="H18" s="9">
        <v>170</v>
      </c>
      <c r="I18" s="9">
        <v>112</v>
      </c>
      <c r="J18" s="10">
        <f t="shared" si="0"/>
        <v>962</v>
      </c>
      <c r="K18" s="11">
        <f t="shared" si="3"/>
        <v>160.33333333333334</v>
      </c>
      <c r="L18" s="9">
        <f t="shared" si="2"/>
        <v>199</v>
      </c>
    </row>
    <row r="19" spans="1:12" ht="15">
      <c r="A19" s="6">
        <v>16</v>
      </c>
      <c r="B19" s="7" t="s">
        <v>120</v>
      </c>
      <c r="C19" s="12">
        <v>8</v>
      </c>
      <c r="D19" s="9">
        <v>139</v>
      </c>
      <c r="E19" s="9">
        <v>157</v>
      </c>
      <c r="F19" s="9">
        <v>164</v>
      </c>
      <c r="G19" s="9">
        <v>206</v>
      </c>
      <c r="H19" s="9">
        <v>144</v>
      </c>
      <c r="I19" s="9">
        <v>149</v>
      </c>
      <c r="J19" s="10">
        <f t="shared" si="0"/>
        <v>959</v>
      </c>
      <c r="K19" s="11">
        <f t="shared" si="3"/>
        <v>159.83333333333334</v>
      </c>
      <c r="L19" s="9">
        <f t="shared" si="2"/>
        <v>206</v>
      </c>
    </row>
    <row r="20" spans="1:12" ht="15">
      <c r="A20" s="6">
        <v>17</v>
      </c>
      <c r="B20" s="7" t="s">
        <v>135</v>
      </c>
      <c r="C20" s="12">
        <v>19</v>
      </c>
      <c r="D20" s="9">
        <v>170</v>
      </c>
      <c r="E20" s="9">
        <v>144</v>
      </c>
      <c r="F20" s="9">
        <v>197</v>
      </c>
      <c r="G20" s="9">
        <v>162</v>
      </c>
      <c r="H20" s="9">
        <v>153</v>
      </c>
      <c r="I20" s="9">
        <v>120</v>
      </c>
      <c r="J20" s="10">
        <f t="shared" si="0"/>
        <v>946</v>
      </c>
      <c r="K20" s="11">
        <f t="shared" si="3"/>
        <v>157.66666666666666</v>
      </c>
      <c r="L20" s="9">
        <f t="shared" si="2"/>
        <v>197</v>
      </c>
    </row>
    <row r="21" spans="1:12" ht="15">
      <c r="A21" s="6">
        <v>18</v>
      </c>
      <c r="B21" s="7" t="s">
        <v>193</v>
      </c>
      <c r="C21" s="12">
        <v>25</v>
      </c>
      <c r="D21" s="9">
        <v>168</v>
      </c>
      <c r="E21" s="9">
        <v>179</v>
      </c>
      <c r="F21" s="9">
        <v>171</v>
      </c>
      <c r="G21" s="9">
        <v>173</v>
      </c>
      <c r="H21" s="9">
        <v>138</v>
      </c>
      <c r="I21" s="9">
        <v>114</v>
      </c>
      <c r="J21" s="10">
        <f t="shared" si="0"/>
        <v>943</v>
      </c>
      <c r="K21" s="11">
        <f t="shared" si="3"/>
        <v>157.16666666666666</v>
      </c>
      <c r="L21" s="9">
        <f t="shared" si="2"/>
        <v>179</v>
      </c>
    </row>
    <row r="22" spans="1:12" ht="15">
      <c r="A22" s="6">
        <v>19</v>
      </c>
      <c r="B22" s="7" t="s">
        <v>133</v>
      </c>
      <c r="C22" s="12">
        <v>18</v>
      </c>
      <c r="D22" s="9">
        <v>115</v>
      </c>
      <c r="E22" s="9">
        <v>196</v>
      </c>
      <c r="F22" s="9">
        <v>136</v>
      </c>
      <c r="G22" s="9">
        <v>122</v>
      </c>
      <c r="H22" s="9">
        <v>189</v>
      </c>
      <c r="I22" s="9">
        <v>177</v>
      </c>
      <c r="J22" s="10">
        <f t="shared" si="0"/>
        <v>935</v>
      </c>
      <c r="K22" s="11">
        <f t="shared" si="3"/>
        <v>155.83333333333334</v>
      </c>
      <c r="L22" s="9">
        <f t="shared" si="2"/>
        <v>196</v>
      </c>
    </row>
    <row r="23" spans="1:12" ht="15">
      <c r="A23" s="6">
        <v>20</v>
      </c>
      <c r="B23" s="7" t="s">
        <v>211</v>
      </c>
      <c r="C23" s="12">
        <v>19</v>
      </c>
      <c r="D23" s="9">
        <v>167</v>
      </c>
      <c r="E23" s="9">
        <v>160</v>
      </c>
      <c r="F23" s="9">
        <v>137</v>
      </c>
      <c r="G23" s="9">
        <v>119</v>
      </c>
      <c r="H23" s="9">
        <v>187</v>
      </c>
      <c r="I23" s="9">
        <v>154</v>
      </c>
      <c r="J23" s="10">
        <f t="shared" si="0"/>
        <v>924</v>
      </c>
      <c r="K23" s="11">
        <f t="shared" si="3"/>
        <v>154</v>
      </c>
      <c r="L23" s="9">
        <f t="shared" si="2"/>
        <v>187</v>
      </c>
    </row>
    <row r="24" spans="1:12" ht="15">
      <c r="A24" s="6">
        <v>21</v>
      </c>
      <c r="B24" s="7" t="s">
        <v>124</v>
      </c>
      <c r="C24" s="12">
        <v>11</v>
      </c>
      <c r="D24" s="9">
        <v>148</v>
      </c>
      <c r="E24" s="9">
        <v>129</v>
      </c>
      <c r="F24" s="9">
        <v>125</v>
      </c>
      <c r="G24" s="9">
        <v>157</v>
      </c>
      <c r="H24" s="9">
        <v>194</v>
      </c>
      <c r="I24" s="9">
        <v>166</v>
      </c>
      <c r="J24" s="10">
        <f t="shared" si="0"/>
        <v>919</v>
      </c>
      <c r="K24" s="11">
        <f t="shared" si="3"/>
        <v>153.16666666666666</v>
      </c>
      <c r="L24" s="9">
        <f t="shared" si="2"/>
        <v>194</v>
      </c>
    </row>
    <row r="25" spans="1:12" ht="15">
      <c r="A25" s="6">
        <v>22</v>
      </c>
      <c r="B25" s="7" t="s">
        <v>141</v>
      </c>
      <c r="C25" s="12">
        <v>25</v>
      </c>
      <c r="D25" s="9">
        <v>158</v>
      </c>
      <c r="E25" s="9">
        <v>156</v>
      </c>
      <c r="F25" s="9">
        <v>135</v>
      </c>
      <c r="G25" s="9">
        <v>147</v>
      </c>
      <c r="H25" s="9">
        <v>154</v>
      </c>
      <c r="I25" s="9">
        <v>167</v>
      </c>
      <c r="J25" s="10">
        <f t="shared" si="0"/>
        <v>917</v>
      </c>
      <c r="K25" s="11">
        <f t="shared" si="3"/>
        <v>152.83333333333334</v>
      </c>
      <c r="L25" s="9">
        <f t="shared" si="2"/>
        <v>167</v>
      </c>
    </row>
    <row r="26" spans="1:12" ht="15">
      <c r="A26" s="6">
        <v>23</v>
      </c>
      <c r="B26" s="7" t="s">
        <v>143</v>
      </c>
      <c r="C26" s="12">
        <v>29</v>
      </c>
      <c r="D26" s="9">
        <v>161</v>
      </c>
      <c r="E26" s="9">
        <v>139</v>
      </c>
      <c r="F26" s="9">
        <v>165</v>
      </c>
      <c r="G26" s="9">
        <v>148</v>
      </c>
      <c r="H26" s="9">
        <v>127</v>
      </c>
      <c r="I26" s="9">
        <v>171</v>
      </c>
      <c r="J26" s="10">
        <f t="shared" si="0"/>
        <v>911</v>
      </c>
      <c r="K26" s="11">
        <f t="shared" si="3"/>
        <v>151.83333333333334</v>
      </c>
      <c r="L26" s="9">
        <f t="shared" si="2"/>
        <v>171</v>
      </c>
    </row>
    <row r="27" spans="1:12" ht="15">
      <c r="A27" s="6">
        <v>24</v>
      </c>
      <c r="B27" s="7" t="s">
        <v>136</v>
      </c>
      <c r="C27" s="12">
        <v>20</v>
      </c>
      <c r="D27" s="9">
        <v>167</v>
      </c>
      <c r="E27" s="9">
        <v>157</v>
      </c>
      <c r="F27" s="9">
        <v>135</v>
      </c>
      <c r="G27" s="9">
        <v>127</v>
      </c>
      <c r="H27" s="9">
        <v>152</v>
      </c>
      <c r="I27" s="9">
        <v>167</v>
      </c>
      <c r="J27" s="10">
        <f t="shared" si="0"/>
        <v>905</v>
      </c>
      <c r="K27" s="11">
        <f t="shared" si="3"/>
        <v>150.83333333333334</v>
      </c>
      <c r="L27" s="9">
        <f t="shared" si="2"/>
        <v>167</v>
      </c>
    </row>
    <row r="28" spans="1:12" ht="15">
      <c r="A28" s="6">
        <v>25</v>
      </c>
      <c r="B28" s="7" t="s">
        <v>114</v>
      </c>
      <c r="C28" s="12">
        <v>1</v>
      </c>
      <c r="D28" s="9">
        <v>118</v>
      </c>
      <c r="E28" s="9">
        <v>163</v>
      </c>
      <c r="F28" s="9">
        <v>134</v>
      </c>
      <c r="G28" s="9">
        <v>209</v>
      </c>
      <c r="H28" s="9">
        <v>160</v>
      </c>
      <c r="I28" s="9">
        <v>120</v>
      </c>
      <c r="J28" s="10">
        <f t="shared" si="0"/>
        <v>904</v>
      </c>
      <c r="K28" s="11">
        <f t="shared" si="3"/>
        <v>150.66666666666666</v>
      </c>
      <c r="L28" s="9">
        <f t="shared" si="2"/>
        <v>209</v>
      </c>
    </row>
    <row r="29" spans="1:12" ht="15">
      <c r="A29" s="6">
        <v>26</v>
      </c>
      <c r="B29" s="7" t="s">
        <v>192</v>
      </c>
      <c r="C29" s="12">
        <v>7</v>
      </c>
      <c r="D29" s="9">
        <v>180</v>
      </c>
      <c r="E29" s="9">
        <v>157</v>
      </c>
      <c r="F29" s="9">
        <v>155</v>
      </c>
      <c r="G29" s="9">
        <v>146</v>
      </c>
      <c r="H29" s="9">
        <v>138</v>
      </c>
      <c r="I29" s="9">
        <v>124</v>
      </c>
      <c r="J29" s="10">
        <f t="shared" si="0"/>
        <v>900</v>
      </c>
      <c r="K29" s="11">
        <f t="shared" si="3"/>
        <v>150</v>
      </c>
      <c r="L29" s="9">
        <f t="shared" si="2"/>
        <v>180</v>
      </c>
    </row>
    <row r="30" spans="1:12" ht="15">
      <c r="A30" s="6">
        <v>27</v>
      </c>
      <c r="B30" s="7" t="s">
        <v>132</v>
      </c>
      <c r="C30" s="12">
        <v>17</v>
      </c>
      <c r="D30" s="9">
        <v>133</v>
      </c>
      <c r="E30" s="9">
        <v>147</v>
      </c>
      <c r="F30" s="9">
        <v>132</v>
      </c>
      <c r="G30" s="9">
        <v>168</v>
      </c>
      <c r="H30" s="9">
        <v>170</v>
      </c>
      <c r="I30" s="9">
        <v>143</v>
      </c>
      <c r="J30" s="10">
        <f t="shared" si="0"/>
        <v>893</v>
      </c>
      <c r="K30" s="11">
        <f t="shared" si="3"/>
        <v>148.83333333333334</v>
      </c>
      <c r="L30" s="9">
        <f t="shared" si="2"/>
        <v>170</v>
      </c>
    </row>
    <row r="31" spans="1:12" ht="15">
      <c r="A31" s="6">
        <v>28</v>
      </c>
      <c r="B31" s="7" t="s">
        <v>118</v>
      </c>
      <c r="C31" s="12">
        <v>6</v>
      </c>
      <c r="D31" s="9">
        <v>155</v>
      </c>
      <c r="E31" s="9">
        <v>134</v>
      </c>
      <c r="F31" s="9">
        <v>135</v>
      </c>
      <c r="G31" s="9">
        <v>175</v>
      </c>
      <c r="H31" s="9">
        <v>155</v>
      </c>
      <c r="I31" s="9">
        <v>137</v>
      </c>
      <c r="J31" s="10">
        <f t="shared" si="0"/>
        <v>891</v>
      </c>
      <c r="K31" s="11">
        <f t="shared" si="3"/>
        <v>148.5</v>
      </c>
      <c r="L31" s="9">
        <f t="shared" si="2"/>
        <v>175</v>
      </c>
    </row>
    <row r="32" spans="1:12" ht="15">
      <c r="A32" s="6">
        <v>29</v>
      </c>
      <c r="B32" s="7" t="s">
        <v>123</v>
      </c>
      <c r="C32" s="12">
        <v>10</v>
      </c>
      <c r="D32" s="9">
        <v>145</v>
      </c>
      <c r="E32" s="9">
        <v>131</v>
      </c>
      <c r="F32" s="9">
        <v>170</v>
      </c>
      <c r="G32" s="9">
        <v>139</v>
      </c>
      <c r="H32" s="9">
        <v>143</v>
      </c>
      <c r="I32" s="9">
        <v>157</v>
      </c>
      <c r="J32" s="10">
        <f t="shared" si="0"/>
        <v>885</v>
      </c>
      <c r="K32" s="11">
        <f t="shared" si="3"/>
        <v>147.5</v>
      </c>
      <c r="L32" s="9">
        <f t="shared" si="2"/>
        <v>170</v>
      </c>
    </row>
    <row r="33" spans="1:12" ht="15">
      <c r="A33" s="6">
        <v>30</v>
      </c>
      <c r="B33" s="7" t="s">
        <v>138</v>
      </c>
      <c r="C33" s="12">
        <v>22</v>
      </c>
      <c r="D33" s="9">
        <v>125</v>
      </c>
      <c r="E33" s="9">
        <v>136</v>
      </c>
      <c r="F33" s="9">
        <v>192</v>
      </c>
      <c r="G33" s="9">
        <v>118</v>
      </c>
      <c r="H33" s="9">
        <v>146</v>
      </c>
      <c r="I33" s="9">
        <v>164</v>
      </c>
      <c r="J33" s="10">
        <f t="shared" si="0"/>
        <v>881</v>
      </c>
      <c r="K33" s="11">
        <f t="shared" si="3"/>
        <v>146.83333333333334</v>
      </c>
      <c r="L33" s="9">
        <f t="shared" si="2"/>
        <v>192</v>
      </c>
    </row>
    <row r="34" spans="1:12" ht="15">
      <c r="A34" s="6">
        <v>31</v>
      </c>
      <c r="B34" s="7" t="s">
        <v>119</v>
      </c>
      <c r="C34" s="12">
        <v>7</v>
      </c>
      <c r="D34" s="9">
        <v>158</v>
      </c>
      <c r="E34" s="9">
        <v>116</v>
      </c>
      <c r="F34" s="9">
        <v>134</v>
      </c>
      <c r="G34" s="9">
        <v>138</v>
      </c>
      <c r="H34" s="9">
        <v>202</v>
      </c>
      <c r="I34" s="9">
        <v>132</v>
      </c>
      <c r="J34" s="10">
        <f t="shared" si="0"/>
        <v>880</v>
      </c>
      <c r="K34" s="11">
        <f t="shared" si="3"/>
        <v>146.66666666666666</v>
      </c>
      <c r="L34" s="9">
        <f t="shared" si="2"/>
        <v>202</v>
      </c>
    </row>
    <row r="35" spans="1:12" ht="15">
      <c r="A35" s="6">
        <v>32</v>
      </c>
      <c r="B35" s="7" t="s">
        <v>115</v>
      </c>
      <c r="C35" s="12">
        <v>3</v>
      </c>
      <c r="D35" s="9">
        <v>119</v>
      </c>
      <c r="E35" s="9">
        <v>132</v>
      </c>
      <c r="F35" s="9">
        <v>203</v>
      </c>
      <c r="G35" s="9">
        <v>160</v>
      </c>
      <c r="H35" s="9">
        <v>147</v>
      </c>
      <c r="I35" s="9">
        <v>117</v>
      </c>
      <c r="J35" s="10">
        <f t="shared" si="0"/>
        <v>878</v>
      </c>
      <c r="K35" s="11">
        <f t="shared" si="3"/>
        <v>146.33333333333334</v>
      </c>
      <c r="L35" s="9">
        <f t="shared" si="2"/>
        <v>203</v>
      </c>
    </row>
    <row r="36" spans="1:12" ht="15">
      <c r="A36" s="6">
        <v>33</v>
      </c>
      <c r="B36" s="7" t="s">
        <v>117</v>
      </c>
      <c r="C36" s="12">
        <v>5</v>
      </c>
      <c r="D36" s="9">
        <v>151</v>
      </c>
      <c r="E36" s="9">
        <v>154</v>
      </c>
      <c r="F36" s="9">
        <v>148</v>
      </c>
      <c r="G36" s="9">
        <v>152</v>
      </c>
      <c r="H36" s="9">
        <v>129</v>
      </c>
      <c r="I36" s="9">
        <v>119</v>
      </c>
      <c r="J36" s="10">
        <f t="shared" si="0"/>
        <v>853</v>
      </c>
      <c r="K36" s="11">
        <f t="shared" si="3"/>
        <v>142.16666666666666</v>
      </c>
      <c r="L36" s="9">
        <f t="shared" si="2"/>
        <v>154</v>
      </c>
    </row>
    <row r="37" spans="1:12" ht="15">
      <c r="A37" s="6">
        <v>34</v>
      </c>
      <c r="B37" s="7" t="s">
        <v>131</v>
      </c>
      <c r="C37" s="12">
        <v>15</v>
      </c>
      <c r="D37" s="9">
        <v>178</v>
      </c>
      <c r="E37" s="9">
        <v>150</v>
      </c>
      <c r="F37" s="9">
        <v>120</v>
      </c>
      <c r="G37" s="9">
        <v>148</v>
      </c>
      <c r="H37" s="9">
        <v>126</v>
      </c>
      <c r="I37" s="9">
        <v>131</v>
      </c>
      <c r="J37" s="10">
        <f t="shared" si="0"/>
        <v>853</v>
      </c>
      <c r="K37" s="11">
        <f t="shared" si="3"/>
        <v>142.16666666666666</v>
      </c>
      <c r="L37" s="9">
        <f t="shared" si="2"/>
        <v>178</v>
      </c>
    </row>
    <row r="38" spans="1:12" ht="15">
      <c r="A38" s="6">
        <v>35</v>
      </c>
      <c r="B38" s="7" t="s">
        <v>134</v>
      </c>
      <c r="C38" s="12">
        <v>19</v>
      </c>
      <c r="D38" s="9">
        <v>154</v>
      </c>
      <c r="E38" s="9">
        <v>139</v>
      </c>
      <c r="F38" s="9">
        <v>148</v>
      </c>
      <c r="G38" s="9">
        <v>118</v>
      </c>
      <c r="H38" s="9">
        <v>148</v>
      </c>
      <c r="I38" s="9">
        <v>129</v>
      </c>
      <c r="J38" s="10">
        <f t="shared" si="0"/>
        <v>836</v>
      </c>
      <c r="K38" s="11">
        <f t="shared" si="3"/>
        <v>139.33333333333334</v>
      </c>
      <c r="L38" s="9">
        <f t="shared" si="2"/>
        <v>154</v>
      </c>
    </row>
    <row r="39" spans="1:12" ht="15">
      <c r="A39" s="6">
        <v>36</v>
      </c>
      <c r="B39" s="7" t="s">
        <v>209</v>
      </c>
      <c r="C39" s="12">
        <v>13</v>
      </c>
      <c r="D39" s="9">
        <v>123</v>
      </c>
      <c r="E39" s="9">
        <v>141</v>
      </c>
      <c r="F39" s="9">
        <v>142</v>
      </c>
      <c r="G39" s="9">
        <v>159</v>
      </c>
      <c r="H39" s="9">
        <v>156</v>
      </c>
      <c r="I39" s="9">
        <v>114</v>
      </c>
      <c r="J39" s="10">
        <f t="shared" si="0"/>
        <v>835</v>
      </c>
      <c r="K39" s="11">
        <f t="shared" si="3"/>
        <v>139.16666666666666</v>
      </c>
      <c r="L39" s="9">
        <f t="shared" si="2"/>
        <v>159</v>
      </c>
    </row>
    <row r="40" spans="1:12" ht="15">
      <c r="A40" s="6">
        <v>37</v>
      </c>
      <c r="B40" s="7" t="s">
        <v>207</v>
      </c>
      <c r="C40" s="12">
        <v>6</v>
      </c>
      <c r="D40" s="9">
        <v>138</v>
      </c>
      <c r="E40" s="9">
        <v>155</v>
      </c>
      <c r="F40" s="9">
        <v>143</v>
      </c>
      <c r="G40" s="9">
        <v>151</v>
      </c>
      <c r="H40" s="9">
        <v>121</v>
      </c>
      <c r="I40" s="9">
        <v>122</v>
      </c>
      <c r="J40" s="10">
        <f t="shared" si="0"/>
        <v>830</v>
      </c>
      <c r="K40" s="11">
        <f t="shared" si="3"/>
        <v>138.33333333333334</v>
      </c>
      <c r="L40" s="9">
        <f t="shared" si="2"/>
        <v>155</v>
      </c>
    </row>
    <row r="41" spans="1:12" ht="15">
      <c r="A41" s="6">
        <v>38</v>
      </c>
      <c r="B41" s="7" t="s">
        <v>126</v>
      </c>
      <c r="C41" s="12">
        <v>13</v>
      </c>
      <c r="D41" s="9">
        <v>160</v>
      </c>
      <c r="E41" s="9">
        <v>125</v>
      </c>
      <c r="F41" s="9">
        <v>161</v>
      </c>
      <c r="G41" s="9">
        <v>144</v>
      </c>
      <c r="H41" s="9">
        <v>122</v>
      </c>
      <c r="I41" s="9">
        <v>115</v>
      </c>
      <c r="J41" s="10">
        <f t="shared" si="0"/>
        <v>827</v>
      </c>
      <c r="K41" s="11">
        <f t="shared" si="3"/>
        <v>137.83333333333334</v>
      </c>
      <c r="L41" s="9">
        <f t="shared" si="2"/>
        <v>161</v>
      </c>
    </row>
    <row r="42" spans="1:12" ht="15">
      <c r="A42" s="6">
        <v>39</v>
      </c>
      <c r="B42" s="7" t="s">
        <v>188</v>
      </c>
      <c r="C42" s="12">
        <v>29</v>
      </c>
      <c r="D42" s="9">
        <v>147</v>
      </c>
      <c r="E42" s="9">
        <v>167</v>
      </c>
      <c r="F42" s="9">
        <v>130</v>
      </c>
      <c r="G42" s="9">
        <v>127</v>
      </c>
      <c r="H42" s="9">
        <v>108</v>
      </c>
      <c r="I42" s="9">
        <v>138</v>
      </c>
      <c r="J42" s="10">
        <f t="shared" si="0"/>
        <v>817</v>
      </c>
      <c r="K42" s="11">
        <f t="shared" si="3"/>
        <v>136.16666666666666</v>
      </c>
      <c r="L42" s="9">
        <f t="shared" si="2"/>
        <v>167</v>
      </c>
    </row>
    <row r="43" spans="1:12" ht="15">
      <c r="A43" s="6">
        <v>40</v>
      </c>
      <c r="B43" s="7" t="s">
        <v>163</v>
      </c>
      <c r="C43" s="12">
        <v>16</v>
      </c>
      <c r="D43" s="9">
        <v>135</v>
      </c>
      <c r="E43" s="9">
        <v>163</v>
      </c>
      <c r="F43" s="9">
        <v>128</v>
      </c>
      <c r="G43" s="9">
        <v>99</v>
      </c>
      <c r="H43" s="9">
        <v>139</v>
      </c>
      <c r="I43" s="9">
        <v>125</v>
      </c>
      <c r="J43" s="10">
        <f t="shared" si="0"/>
        <v>789</v>
      </c>
      <c r="K43" s="11">
        <f t="shared" si="3"/>
        <v>131.5</v>
      </c>
      <c r="L43" s="9">
        <f t="shared" si="2"/>
        <v>163</v>
      </c>
    </row>
    <row r="44" spans="1:12" ht="15">
      <c r="A44" s="6">
        <v>41</v>
      </c>
      <c r="B44" s="7" t="s">
        <v>128</v>
      </c>
      <c r="C44" s="12">
        <v>14</v>
      </c>
      <c r="D44" s="9">
        <v>109</v>
      </c>
      <c r="E44" s="9">
        <v>108</v>
      </c>
      <c r="F44" s="9">
        <v>157</v>
      </c>
      <c r="G44" s="9">
        <v>147</v>
      </c>
      <c r="H44" s="9">
        <v>143</v>
      </c>
      <c r="I44" s="9">
        <v>116</v>
      </c>
      <c r="J44" s="10">
        <f t="shared" si="0"/>
        <v>780</v>
      </c>
      <c r="K44" s="11">
        <f t="shared" si="3"/>
        <v>130</v>
      </c>
      <c r="L44" s="9">
        <f t="shared" si="2"/>
        <v>157</v>
      </c>
    </row>
    <row r="45" spans="1:12" ht="15">
      <c r="A45" s="6">
        <v>42</v>
      </c>
      <c r="B45" s="7" t="s">
        <v>129</v>
      </c>
      <c r="C45" s="12">
        <v>15</v>
      </c>
      <c r="D45" s="9">
        <v>136</v>
      </c>
      <c r="E45" s="9">
        <v>160</v>
      </c>
      <c r="F45" s="9">
        <v>121</v>
      </c>
      <c r="G45" s="9">
        <v>104</v>
      </c>
      <c r="H45" s="9">
        <v>128</v>
      </c>
      <c r="I45" s="9">
        <v>125</v>
      </c>
      <c r="J45" s="10">
        <f t="shared" si="0"/>
        <v>774</v>
      </c>
      <c r="K45" s="11">
        <f t="shared" si="3"/>
        <v>129</v>
      </c>
      <c r="L45" s="9">
        <f t="shared" si="2"/>
        <v>160</v>
      </c>
    </row>
    <row r="46" spans="1:12" ht="15">
      <c r="A46" s="6">
        <v>43</v>
      </c>
      <c r="B46" s="7" t="s">
        <v>187</v>
      </c>
      <c r="C46" s="12">
        <v>31</v>
      </c>
      <c r="D46" s="9">
        <v>101</v>
      </c>
      <c r="E46" s="9">
        <v>125</v>
      </c>
      <c r="F46" s="9">
        <v>116</v>
      </c>
      <c r="G46" s="9">
        <v>105</v>
      </c>
      <c r="H46" s="9">
        <v>124</v>
      </c>
      <c r="I46" s="9">
        <v>134</v>
      </c>
      <c r="J46" s="10">
        <f t="shared" si="0"/>
        <v>705</v>
      </c>
      <c r="K46" s="11">
        <f t="shared" si="3"/>
        <v>117.5</v>
      </c>
      <c r="L46" s="9">
        <f t="shared" si="2"/>
        <v>134</v>
      </c>
    </row>
    <row r="47" spans="1:12" ht="15">
      <c r="A47" s="6">
        <v>44</v>
      </c>
      <c r="B47" s="7" t="s">
        <v>144</v>
      </c>
      <c r="C47" s="12">
        <v>32</v>
      </c>
      <c r="D47" s="9">
        <v>128</v>
      </c>
      <c r="E47" s="9">
        <v>114</v>
      </c>
      <c r="F47" s="9">
        <v>108</v>
      </c>
      <c r="G47" s="9">
        <v>95</v>
      </c>
      <c r="H47" s="9">
        <v>117</v>
      </c>
      <c r="I47" s="9">
        <v>113</v>
      </c>
      <c r="J47" s="10">
        <f t="shared" si="0"/>
        <v>675</v>
      </c>
      <c r="K47" s="11">
        <f t="shared" si="3"/>
        <v>112.5</v>
      </c>
      <c r="L47" s="9">
        <f t="shared" si="2"/>
        <v>128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pane xSplit="5" ySplit="1" topLeftCell="F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4" sqref="B14"/>
    </sheetView>
  </sheetViews>
  <sheetFormatPr defaultColWidth="9.140625" defaultRowHeight="12.75"/>
  <cols>
    <col min="1" max="1" width="4.421875" style="13" bestFit="1" customWidth="1"/>
    <col min="2" max="2" width="17.851562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9" t="s">
        <v>13</v>
      </c>
      <c r="B1" s="70"/>
      <c r="C1" s="14"/>
      <c r="D1" s="14"/>
      <c r="F1" s="71"/>
      <c r="G1" s="71"/>
      <c r="H1" s="71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2"/>
      <c r="AA1" s="61"/>
      <c r="AB1" s="61"/>
      <c r="AC1" s="61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157</v>
      </c>
      <c r="C4" s="20">
        <v>93</v>
      </c>
      <c r="D4" s="21">
        <v>96</v>
      </c>
      <c r="E4" s="28">
        <v>9</v>
      </c>
      <c r="F4" s="22">
        <v>96</v>
      </c>
      <c r="G4" s="23">
        <f aca="true" t="shared" si="0" ref="G4:G48">D4</f>
        <v>96</v>
      </c>
      <c r="H4" s="24">
        <f aca="true" t="shared" si="1" ref="H4:H48">SUM(F4:G4)</f>
        <v>192</v>
      </c>
      <c r="I4" s="22">
        <v>115</v>
      </c>
      <c r="J4" s="23">
        <f aca="true" t="shared" si="2" ref="J4:J48">D4</f>
        <v>96</v>
      </c>
      <c r="K4" s="24">
        <f aca="true" t="shared" si="3" ref="K4:K48">SUM(I4:J4)</f>
        <v>211</v>
      </c>
      <c r="L4" s="27">
        <f aca="true" t="shared" si="4" ref="L4:L48">H4+K4</f>
        <v>403</v>
      </c>
      <c r="M4" s="22">
        <v>127</v>
      </c>
      <c r="N4" s="23">
        <f aca="true" t="shared" si="5" ref="N4:N48">D4</f>
        <v>96</v>
      </c>
      <c r="O4" s="24">
        <f aca="true" t="shared" si="6" ref="O4:O48">SUM(M4:N4)</f>
        <v>223</v>
      </c>
      <c r="P4" s="27">
        <f aca="true" t="shared" si="7" ref="P4:P48">L4+O4</f>
        <v>626</v>
      </c>
      <c r="Q4" s="22">
        <v>150</v>
      </c>
      <c r="R4" s="23">
        <f aca="true" t="shared" si="8" ref="R4:R48">D4</f>
        <v>96</v>
      </c>
      <c r="S4" s="24">
        <f aca="true" t="shared" si="9" ref="S4:S48">SUM(Q4:R4)</f>
        <v>246</v>
      </c>
      <c r="T4" s="27">
        <f aca="true" t="shared" si="10" ref="T4:T48">P4+S4</f>
        <v>872</v>
      </c>
      <c r="U4" s="22">
        <v>109</v>
      </c>
      <c r="V4" s="23">
        <f aca="true" t="shared" si="11" ref="V4:V48">D4</f>
        <v>96</v>
      </c>
      <c r="W4" s="24">
        <f aca="true" t="shared" si="12" ref="W4:W48">SUM(U4:V4)</f>
        <v>205</v>
      </c>
      <c r="X4" s="27">
        <f aca="true" t="shared" si="13" ref="X4:X48">T4+W4</f>
        <v>1077</v>
      </c>
      <c r="Y4" s="22">
        <v>158</v>
      </c>
      <c r="Z4" s="23">
        <f aca="true" t="shared" si="14" ref="Z4:Z48">D4</f>
        <v>96</v>
      </c>
      <c r="AA4" s="24">
        <f aca="true" t="shared" si="15" ref="AA4:AA48">SUM(Y4:Z4)</f>
        <v>254</v>
      </c>
      <c r="AB4" s="25">
        <f aca="true" t="shared" si="16" ref="AB4:AB48">H4+K4+O4+S4+W4+AA4</f>
        <v>1331</v>
      </c>
      <c r="AC4" s="26">
        <f>AVERAGE(F4,I4,M4,Q4,U4,Y4)</f>
        <v>125.83333333333333</v>
      </c>
      <c r="AE4" s="55"/>
    </row>
    <row r="5" spans="1:29" ht="12.75">
      <c r="A5" s="19">
        <v>2</v>
      </c>
      <c r="B5" s="20" t="s">
        <v>217</v>
      </c>
      <c r="C5" s="20">
        <v>119</v>
      </c>
      <c r="D5" s="21">
        <v>72</v>
      </c>
      <c r="E5" s="28">
        <v>12</v>
      </c>
      <c r="F5" s="22">
        <v>119</v>
      </c>
      <c r="G5" s="23">
        <f t="shared" si="0"/>
        <v>72</v>
      </c>
      <c r="H5" s="24">
        <f t="shared" si="1"/>
        <v>191</v>
      </c>
      <c r="I5" s="22">
        <v>133</v>
      </c>
      <c r="J5" s="23">
        <f t="shared" si="2"/>
        <v>72</v>
      </c>
      <c r="K5" s="24">
        <f t="shared" si="3"/>
        <v>205</v>
      </c>
      <c r="L5" s="27">
        <f t="shared" si="4"/>
        <v>396</v>
      </c>
      <c r="M5" s="22">
        <v>115</v>
      </c>
      <c r="N5" s="23">
        <f t="shared" si="5"/>
        <v>72</v>
      </c>
      <c r="O5" s="24">
        <f t="shared" si="6"/>
        <v>187</v>
      </c>
      <c r="P5" s="27">
        <f t="shared" si="7"/>
        <v>583</v>
      </c>
      <c r="Q5" s="22">
        <v>176</v>
      </c>
      <c r="R5" s="23">
        <f t="shared" si="8"/>
        <v>72</v>
      </c>
      <c r="S5" s="24">
        <f t="shared" si="9"/>
        <v>248</v>
      </c>
      <c r="T5" s="27">
        <f t="shared" si="10"/>
        <v>831</v>
      </c>
      <c r="U5" s="22">
        <v>135</v>
      </c>
      <c r="V5" s="23">
        <f t="shared" si="11"/>
        <v>72</v>
      </c>
      <c r="W5" s="24">
        <f t="shared" si="12"/>
        <v>207</v>
      </c>
      <c r="X5" s="27">
        <f t="shared" si="13"/>
        <v>1038</v>
      </c>
      <c r="Y5" s="22">
        <v>154</v>
      </c>
      <c r="Z5" s="23">
        <f t="shared" si="14"/>
        <v>72</v>
      </c>
      <c r="AA5" s="24">
        <f t="shared" si="15"/>
        <v>226</v>
      </c>
      <c r="AB5" s="25">
        <f t="shared" si="16"/>
        <v>1264</v>
      </c>
      <c r="AC5" s="26">
        <f aca="true" t="shared" si="17" ref="AC5:AC11">AVERAGE(F5,I5,M5,Q5,U5,Y5)</f>
        <v>138.66666666666666</v>
      </c>
    </row>
    <row r="6" spans="1:29" ht="12.75">
      <c r="A6" s="19">
        <v>3</v>
      </c>
      <c r="B6" s="20" t="s">
        <v>159</v>
      </c>
      <c r="C6" s="20">
        <v>120</v>
      </c>
      <c r="D6" s="21">
        <v>72</v>
      </c>
      <c r="E6" s="28">
        <v>9</v>
      </c>
      <c r="F6" s="22">
        <v>171</v>
      </c>
      <c r="G6" s="23">
        <f t="shared" si="0"/>
        <v>72</v>
      </c>
      <c r="H6" s="24">
        <f t="shared" si="1"/>
        <v>243</v>
      </c>
      <c r="I6" s="22">
        <v>116</v>
      </c>
      <c r="J6" s="23">
        <f t="shared" si="2"/>
        <v>72</v>
      </c>
      <c r="K6" s="24">
        <f t="shared" si="3"/>
        <v>188</v>
      </c>
      <c r="L6" s="27">
        <f t="shared" si="4"/>
        <v>431</v>
      </c>
      <c r="M6" s="22">
        <v>149</v>
      </c>
      <c r="N6" s="23">
        <f t="shared" si="5"/>
        <v>72</v>
      </c>
      <c r="O6" s="24">
        <f t="shared" si="6"/>
        <v>221</v>
      </c>
      <c r="P6" s="27">
        <f t="shared" si="7"/>
        <v>652</v>
      </c>
      <c r="Q6" s="22">
        <v>121</v>
      </c>
      <c r="R6" s="23">
        <f t="shared" si="8"/>
        <v>72</v>
      </c>
      <c r="S6" s="24">
        <f t="shared" si="9"/>
        <v>193</v>
      </c>
      <c r="T6" s="27">
        <f t="shared" si="10"/>
        <v>845</v>
      </c>
      <c r="U6" s="22">
        <v>113</v>
      </c>
      <c r="V6" s="23">
        <f t="shared" si="11"/>
        <v>72</v>
      </c>
      <c r="W6" s="24">
        <f t="shared" si="12"/>
        <v>185</v>
      </c>
      <c r="X6" s="27">
        <f t="shared" si="13"/>
        <v>1030</v>
      </c>
      <c r="Y6" s="22">
        <v>125</v>
      </c>
      <c r="Z6" s="23">
        <f t="shared" si="14"/>
        <v>72</v>
      </c>
      <c r="AA6" s="24">
        <f t="shared" si="15"/>
        <v>197</v>
      </c>
      <c r="AB6" s="25">
        <f t="shared" si="16"/>
        <v>1227</v>
      </c>
      <c r="AC6" s="26">
        <f t="shared" si="17"/>
        <v>132.5</v>
      </c>
    </row>
    <row r="7" spans="1:29" ht="12.75">
      <c r="A7" s="19">
        <v>4</v>
      </c>
      <c r="B7" s="20" t="s">
        <v>167</v>
      </c>
      <c r="C7" s="20">
        <v>166</v>
      </c>
      <c r="D7" s="21">
        <v>30</v>
      </c>
      <c r="E7" s="28">
        <v>22</v>
      </c>
      <c r="F7" s="22">
        <v>179</v>
      </c>
      <c r="G7" s="23">
        <f t="shared" si="0"/>
        <v>30</v>
      </c>
      <c r="H7" s="24">
        <f t="shared" si="1"/>
        <v>209</v>
      </c>
      <c r="I7" s="22">
        <v>164</v>
      </c>
      <c r="J7" s="23">
        <f t="shared" si="2"/>
        <v>30</v>
      </c>
      <c r="K7" s="24">
        <f t="shared" si="3"/>
        <v>194</v>
      </c>
      <c r="L7" s="27">
        <f t="shared" si="4"/>
        <v>403</v>
      </c>
      <c r="M7" s="22">
        <v>173</v>
      </c>
      <c r="N7" s="23">
        <f t="shared" si="5"/>
        <v>30</v>
      </c>
      <c r="O7" s="24">
        <f t="shared" si="6"/>
        <v>203</v>
      </c>
      <c r="P7" s="27">
        <f t="shared" si="7"/>
        <v>606</v>
      </c>
      <c r="Q7" s="22">
        <v>127</v>
      </c>
      <c r="R7" s="23">
        <f t="shared" si="8"/>
        <v>30</v>
      </c>
      <c r="S7" s="24">
        <f t="shared" si="9"/>
        <v>157</v>
      </c>
      <c r="T7" s="27">
        <f t="shared" si="10"/>
        <v>763</v>
      </c>
      <c r="U7" s="22">
        <v>163</v>
      </c>
      <c r="V7" s="23">
        <f t="shared" si="11"/>
        <v>30</v>
      </c>
      <c r="W7" s="24">
        <f t="shared" si="12"/>
        <v>193</v>
      </c>
      <c r="X7" s="27">
        <f t="shared" si="13"/>
        <v>956</v>
      </c>
      <c r="Y7" s="22">
        <v>182</v>
      </c>
      <c r="Z7" s="23">
        <f t="shared" si="14"/>
        <v>30</v>
      </c>
      <c r="AA7" s="24">
        <f t="shared" si="15"/>
        <v>212</v>
      </c>
      <c r="AB7" s="25">
        <f t="shared" si="16"/>
        <v>1168</v>
      </c>
      <c r="AC7" s="26">
        <f t="shared" si="17"/>
        <v>164.66666666666666</v>
      </c>
    </row>
    <row r="8" spans="1:29" ht="12.75">
      <c r="A8" s="19">
        <v>5</v>
      </c>
      <c r="B8" s="20" t="s">
        <v>215</v>
      </c>
      <c r="C8" s="20">
        <v>177</v>
      </c>
      <c r="D8" s="21">
        <v>20</v>
      </c>
      <c r="E8" s="28">
        <v>8</v>
      </c>
      <c r="F8" s="22">
        <v>191</v>
      </c>
      <c r="G8" s="23">
        <f t="shared" si="0"/>
        <v>20</v>
      </c>
      <c r="H8" s="24">
        <f t="shared" si="1"/>
        <v>211</v>
      </c>
      <c r="I8" s="22">
        <v>140</v>
      </c>
      <c r="J8" s="23">
        <f t="shared" si="2"/>
        <v>20</v>
      </c>
      <c r="K8" s="24">
        <f t="shared" si="3"/>
        <v>160</v>
      </c>
      <c r="L8" s="27">
        <f t="shared" si="4"/>
        <v>371</v>
      </c>
      <c r="M8" s="22">
        <v>162</v>
      </c>
      <c r="N8" s="23">
        <f t="shared" si="5"/>
        <v>20</v>
      </c>
      <c r="O8" s="24">
        <f t="shared" si="6"/>
        <v>182</v>
      </c>
      <c r="P8" s="27">
        <f t="shared" si="7"/>
        <v>553</v>
      </c>
      <c r="Q8" s="22">
        <v>187</v>
      </c>
      <c r="R8" s="23">
        <f t="shared" si="8"/>
        <v>20</v>
      </c>
      <c r="S8" s="24">
        <f t="shared" si="9"/>
        <v>207</v>
      </c>
      <c r="T8" s="27">
        <f t="shared" si="10"/>
        <v>760</v>
      </c>
      <c r="U8" s="22">
        <v>182</v>
      </c>
      <c r="V8" s="23">
        <f t="shared" si="11"/>
        <v>20</v>
      </c>
      <c r="W8" s="24">
        <f t="shared" si="12"/>
        <v>202</v>
      </c>
      <c r="X8" s="27">
        <f t="shared" si="13"/>
        <v>962</v>
      </c>
      <c r="Y8" s="22">
        <v>177</v>
      </c>
      <c r="Z8" s="23">
        <f t="shared" si="14"/>
        <v>20</v>
      </c>
      <c r="AA8" s="24">
        <f t="shared" si="15"/>
        <v>197</v>
      </c>
      <c r="AB8" s="25">
        <f t="shared" si="16"/>
        <v>1159</v>
      </c>
      <c r="AC8" s="26">
        <f t="shared" si="17"/>
        <v>173.16666666666666</v>
      </c>
    </row>
    <row r="9" spans="1:29" ht="12.75">
      <c r="A9" s="19">
        <v>6</v>
      </c>
      <c r="B9" s="20" t="s">
        <v>169</v>
      </c>
      <c r="C9" s="20">
        <v>164</v>
      </c>
      <c r="D9" s="21">
        <v>32</v>
      </c>
      <c r="E9" s="28">
        <v>23</v>
      </c>
      <c r="F9" s="22">
        <v>174</v>
      </c>
      <c r="G9" s="23">
        <f t="shared" si="0"/>
        <v>32</v>
      </c>
      <c r="H9" s="24">
        <f t="shared" si="1"/>
        <v>206</v>
      </c>
      <c r="I9" s="22">
        <v>176</v>
      </c>
      <c r="J9" s="23">
        <f t="shared" si="2"/>
        <v>32</v>
      </c>
      <c r="K9" s="24">
        <f t="shared" si="3"/>
        <v>208</v>
      </c>
      <c r="L9" s="27">
        <f t="shared" si="4"/>
        <v>414</v>
      </c>
      <c r="M9" s="22">
        <v>170</v>
      </c>
      <c r="N9" s="23">
        <f t="shared" si="5"/>
        <v>32</v>
      </c>
      <c r="O9" s="24">
        <f t="shared" si="6"/>
        <v>202</v>
      </c>
      <c r="P9" s="27">
        <f t="shared" si="7"/>
        <v>616</v>
      </c>
      <c r="Q9" s="22">
        <v>148</v>
      </c>
      <c r="R9" s="23">
        <f t="shared" si="8"/>
        <v>32</v>
      </c>
      <c r="S9" s="24">
        <f t="shared" si="9"/>
        <v>180</v>
      </c>
      <c r="T9" s="27">
        <f t="shared" si="10"/>
        <v>796</v>
      </c>
      <c r="U9" s="22">
        <v>150</v>
      </c>
      <c r="V9" s="23">
        <f t="shared" si="11"/>
        <v>32</v>
      </c>
      <c r="W9" s="24">
        <f t="shared" si="12"/>
        <v>182</v>
      </c>
      <c r="X9" s="27">
        <f t="shared" si="13"/>
        <v>978</v>
      </c>
      <c r="Y9" s="22">
        <v>136</v>
      </c>
      <c r="Z9" s="23">
        <f t="shared" si="14"/>
        <v>32</v>
      </c>
      <c r="AA9" s="24">
        <f t="shared" si="15"/>
        <v>168</v>
      </c>
      <c r="AB9" s="25">
        <f t="shared" si="16"/>
        <v>1146</v>
      </c>
      <c r="AC9" s="26">
        <f t="shared" si="17"/>
        <v>159</v>
      </c>
    </row>
    <row r="10" spans="1:29" ht="12.75">
      <c r="A10" s="19">
        <v>7</v>
      </c>
      <c r="B10" s="20" t="s">
        <v>181</v>
      </c>
      <c r="C10" s="20">
        <v>166</v>
      </c>
      <c r="D10" s="21">
        <v>30</v>
      </c>
      <c r="E10" s="28">
        <v>21</v>
      </c>
      <c r="F10" s="22">
        <v>167</v>
      </c>
      <c r="G10" s="23">
        <f t="shared" si="0"/>
        <v>30</v>
      </c>
      <c r="H10" s="24">
        <f t="shared" si="1"/>
        <v>197</v>
      </c>
      <c r="I10" s="22">
        <v>163</v>
      </c>
      <c r="J10" s="23">
        <f t="shared" si="2"/>
        <v>30</v>
      </c>
      <c r="K10" s="24">
        <f t="shared" si="3"/>
        <v>193</v>
      </c>
      <c r="L10" s="27">
        <f t="shared" si="4"/>
        <v>390</v>
      </c>
      <c r="M10" s="22">
        <v>180</v>
      </c>
      <c r="N10" s="23">
        <f t="shared" si="5"/>
        <v>30</v>
      </c>
      <c r="O10" s="24">
        <f t="shared" si="6"/>
        <v>210</v>
      </c>
      <c r="P10" s="27">
        <f t="shared" si="7"/>
        <v>600</v>
      </c>
      <c r="Q10" s="22">
        <v>154</v>
      </c>
      <c r="R10" s="23">
        <f t="shared" si="8"/>
        <v>30</v>
      </c>
      <c r="S10" s="24">
        <f t="shared" si="9"/>
        <v>184</v>
      </c>
      <c r="T10" s="27">
        <f t="shared" si="10"/>
        <v>784</v>
      </c>
      <c r="U10" s="22">
        <v>135</v>
      </c>
      <c r="V10" s="23">
        <f t="shared" si="11"/>
        <v>30</v>
      </c>
      <c r="W10" s="24">
        <f t="shared" si="12"/>
        <v>165</v>
      </c>
      <c r="X10" s="27">
        <f t="shared" si="13"/>
        <v>949</v>
      </c>
      <c r="Y10" s="22">
        <v>147</v>
      </c>
      <c r="Z10" s="23">
        <f t="shared" si="14"/>
        <v>30</v>
      </c>
      <c r="AA10" s="24">
        <f t="shared" si="15"/>
        <v>177</v>
      </c>
      <c r="AB10" s="25">
        <f t="shared" si="16"/>
        <v>1126</v>
      </c>
      <c r="AC10" s="26">
        <f t="shared" si="17"/>
        <v>157.66666666666666</v>
      </c>
    </row>
    <row r="11" spans="1:29" ht="12.75">
      <c r="A11" s="19">
        <v>8</v>
      </c>
      <c r="B11" s="20" t="s">
        <v>147</v>
      </c>
      <c r="C11" s="20">
        <v>135</v>
      </c>
      <c r="D11" s="21">
        <v>58</v>
      </c>
      <c r="E11" s="28">
        <v>3</v>
      </c>
      <c r="F11" s="22">
        <v>164</v>
      </c>
      <c r="G11" s="23">
        <f t="shared" si="0"/>
        <v>58</v>
      </c>
      <c r="H11" s="24">
        <f t="shared" si="1"/>
        <v>222</v>
      </c>
      <c r="I11" s="22">
        <v>102</v>
      </c>
      <c r="J11" s="23">
        <f t="shared" si="2"/>
        <v>58</v>
      </c>
      <c r="K11" s="24">
        <f t="shared" si="3"/>
        <v>160</v>
      </c>
      <c r="L11" s="27">
        <f t="shared" si="4"/>
        <v>382</v>
      </c>
      <c r="M11" s="22">
        <v>145</v>
      </c>
      <c r="N11" s="23">
        <f t="shared" si="5"/>
        <v>58</v>
      </c>
      <c r="O11" s="24">
        <f t="shared" si="6"/>
        <v>203</v>
      </c>
      <c r="P11" s="27">
        <f t="shared" si="7"/>
        <v>585</v>
      </c>
      <c r="Q11" s="22">
        <v>164</v>
      </c>
      <c r="R11" s="23">
        <f t="shared" si="8"/>
        <v>58</v>
      </c>
      <c r="S11" s="24">
        <f t="shared" si="9"/>
        <v>222</v>
      </c>
      <c r="T11" s="27">
        <f t="shared" si="10"/>
        <v>807</v>
      </c>
      <c r="U11" s="22">
        <v>110</v>
      </c>
      <c r="V11" s="23">
        <f t="shared" si="11"/>
        <v>58</v>
      </c>
      <c r="W11" s="24">
        <f t="shared" si="12"/>
        <v>168</v>
      </c>
      <c r="X11" s="27">
        <f t="shared" si="13"/>
        <v>975</v>
      </c>
      <c r="Y11" s="22">
        <v>88</v>
      </c>
      <c r="Z11" s="23">
        <f t="shared" si="14"/>
        <v>58</v>
      </c>
      <c r="AA11" s="24">
        <f t="shared" si="15"/>
        <v>146</v>
      </c>
      <c r="AB11" s="25">
        <f t="shared" si="16"/>
        <v>1121</v>
      </c>
      <c r="AC11" s="26">
        <f t="shared" si="17"/>
        <v>128.83333333333334</v>
      </c>
    </row>
    <row r="12" spans="1:29" ht="12.75">
      <c r="A12" s="19">
        <v>9</v>
      </c>
      <c r="B12" s="20" t="s">
        <v>216</v>
      </c>
      <c r="C12" s="20">
        <v>120</v>
      </c>
      <c r="D12" s="21">
        <v>72</v>
      </c>
      <c r="E12" s="28">
        <v>9</v>
      </c>
      <c r="F12" s="22">
        <v>112</v>
      </c>
      <c r="G12" s="23">
        <f t="shared" si="0"/>
        <v>72</v>
      </c>
      <c r="H12" s="24">
        <f t="shared" si="1"/>
        <v>184</v>
      </c>
      <c r="I12" s="22">
        <v>99</v>
      </c>
      <c r="J12" s="23">
        <f t="shared" si="2"/>
        <v>72</v>
      </c>
      <c r="K12" s="24">
        <f t="shared" si="3"/>
        <v>171</v>
      </c>
      <c r="L12" s="27">
        <f t="shared" si="4"/>
        <v>355</v>
      </c>
      <c r="M12" s="22">
        <v>115</v>
      </c>
      <c r="N12" s="23">
        <f t="shared" si="5"/>
        <v>72</v>
      </c>
      <c r="O12" s="24">
        <f t="shared" si="6"/>
        <v>187</v>
      </c>
      <c r="P12" s="27">
        <f t="shared" si="7"/>
        <v>542</v>
      </c>
      <c r="Q12" s="22">
        <v>94</v>
      </c>
      <c r="R12" s="23">
        <f t="shared" si="8"/>
        <v>72</v>
      </c>
      <c r="S12" s="24">
        <f t="shared" si="9"/>
        <v>166</v>
      </c>
      <c r="T12" s="27">
        <f t="shared" si="10"/>
        <v>708</v>
      </c>
      <c r="U12" s="22">
        <v>103</v>
      </c>
      <c r="V12" s="23">
        <f t="shared" si="11"/>
        <v>72</v>
      </c>
      <c r="W12" s="24">
        <f t="shared" si="12"/>
        <v>175</v>
      </c>
      <c r="X12" s="27">
        <f t="shared" si="13"/>
        <v>883</v>
      </c>
      <c r="Y12" s="22">
        <v>152</v>
      </c>
      <c r="Z12" s="23">
        <f t="shared" si="14"/>
        <v>72</v>
      </c>
      <c r="AA12" s="24">
        <f t="shared" si="15"/>
        <v>224</v>
      </c>
      <c r="AB12" s="25">
        <f t="shared" si="16"/>
        <v>1107</v>
      </c>
      <c r="AC12" s="26">
        <f aca="true" t="shared" si="18" ref="AC12:AC25">AVERAGE(F12,I12,M12,Q12,U12,Y12)</f>
        <v>112.5</v>
      </c>
    </row>
    <row r="13" spans="1:29" ht="12.75">
      <c r="A13" s="19">
        <v>10</v>
      </c>
      <c r="B13" s="20" t="s">
        <v>179</v>
      </c>
      <c r="C13" s="20">
        <v>125</v>
      </c>
      <c r="D13" s="21">
        <v>67</v>
      </c>
      <c r="E13" s="28">
        <v>31</v>
      </c>
      <c r="F13" s="22">
        <v>113</v>
      </c>
      <c r="G13" s="23">
        <f t="shared" si="0"/>
        <v>67</v>
      </c>
      <c r="H13" s="24">
        <f t="shared" si="1"/>
        <v>180</v>
      </c>
      <c r="I13" s="22">
        <v>124</v>
      </c>
      <c r="J13" s="23">
        <f t="shared" si="2"/>
        <v>67</v>
      </c>
      <c r="K13" s="24">
        <f t="shared" si="3"/>
        <v>191</v>
      </c>
      <c r="L13" s="27">
        <f t="shared" si="4"/>
        <v>371</v>
      </c>
      <c r="M13" s="22">
        <v>115</v>
      </c>
      <c r="N13" s="23">
        <f t="shared" si="5"/>
        <v>67</v>
      </c>
      <c r="O13" s="24">
        <f t="shared" si="6"/>
        <v>182</v>
      </c>
      <c r="P13" s="27">
        <f t="shared" si="7"/>
        <v>553</v>
      </c>
      <c r="Q13" s="22">
        <v>122</v>
      </c>
      <c r="R13" s="23">
        <f t="shared" si="8"/>
        <v>67</v>
      </c>
      <c r="S13" s="24">
        <f t="shared" si="9"/>
        <v>189</v>
      </c>
      <c r="T13" s="27">
        <f t="shared" si="10"/>
        <v>742</v>
      </c>
      <c r="U13" s="22">
        <v>114</v>
      </c>
      <c r="V13" s="23">
        <f t="shared" si="11"/>
        <v>67</v>
      </c>
      <c r="W13" s="24">
        <f t="shared" si="12"/>
        <v>181</v>
      </c>
      <c r="X13" s="27">
        <f t="shared" si="13"/>
        <v>923</v>
      </c>
      <c r="Y13" s="22">
        <v>116</v>
      </c>
      <c r="Z13" s="23">
        <f t="shared" si="14"/>
        <v>67</v>
      </c>
      <c r="AA13" s="24">
        <f t="shared" si="15"/>
        <v>183</v>
      </c>
      <c r="AB13" s="25">
        <f t="shared" si="16"/>
        <v>1106</v>
      </c>
      <c r="AC13" s="26">
        <f t="shared" si="18"/>
        <v>117.33333333333333</v>
      </c>
    </row>
    <row r="14" spans="1:31" ht="12.75">
      <c r="A14" s="19">
        <v>11</v>
      </c>
      <c r="B14" s="20" t="s">
        <v>170</v>
      </c>
      <c r="C14" s="20">
        <v>126</v>
      </c>
      <c r="D14" s="21">
        <v>66</v>
      </c>
      <c r="E14" s="28">
        <v>24</v>
      </c>
      <c r="F14" s="22">
        <v>134</v>
      </c>
      <c r="G14" s="23">
        <f t="shared" si="0"/>
        <v>66</v>
      </c>
      <c r="H14" s="24">
        <f t="shared" si="1"/>
        <v>200</v>
      </c>
      <c r="I14" s="22">
        <v>119</v>
      </c>
      <c r="J14" s="23">
        <f t="shared" si="2"/>
        <v>66</v>
      </c>
      <c r="K14" s="24">
        <f t="shared" si="3"/>
        <v>185</v>
      </c>
      <c r="L14" s="27">
        <f t="shared" si="4"/>
        <v>385</v>
      </c>
      <c r="M14" s="22">
        <v>120</v>
      </c>
      <c r="N14" s="23">
        <f t="shared" si="5"/>
        <v>66</v>
      </c>
      <c r="O14" s="24">
        <f t="shared" si="6"/>
        <v>186</v>
      </c>
      <c r="P14" s="27">
        <f t="shared" si="7"/>
        <v>571</v>
      </c>
      <c r="Q14" s="22">
        <v>99</v>
      </c>
      <c r="R14" s="23">
        <f t="shared" si="8"/>
        <v>66</v>
      </c>
      <c r="S14" s="24">
        <f t="shared" si="9"/>
        <v>165</v>
      </c>
      <c r="T14" s="27">
        <f t="shared" si="10"/>
        <v>736</v>
      </c>
      <c r="U14" s="22">
        <v>111</v>
      </c>
      <c r="V14" s="23">
        <f t="shared" si="11"/>
        <v>66</v>
      </c>
      <c r="W14" s="24">
        <f t="shared" si="12"/>
        <v>177</v>
      </c>
      <c r="X14" s="27">
        <f t="shared" si="13"/>
        <v>913</v>
      </c>
      <c r="Y14" s="22">
        <v>123</v>
      </c>
      <c r="Z14" s="23">
        <f t="shared" si="14"/>
        <v>66</v>
      </c>
      <c r="AA14" s="24">
        <f t="shared" si="15"/>
        <v>189</v>
      </c>
      <c r="AB14" s="25">
        <f t="shared" si="16"/>
        <v>1102</v>
      </c>
      <c r="AC14" s="26">
        <f t="shared" si="18"/>
        <v>117.66666666666667</v>
      </c>
      <c r="AE14" s="55"/>
    </row>
    <row r="15" spans="1:29" ht="12.75">
      <c r="A15" s="19">
        <v>12</v>
      </c>
      <c r="B15" s="20" t="s">
        <v>150</v>
      </c>
      <c r="C15" s="20">
        <v>182</v>
      </c>
      <c r="D15" s="21">
        <v>16</v>
      </c>
      <c r="E15" s="28">
        <v>4</v>
      </c>
      <c r="F15" s="22">
        <v>184</v>
      </c>
      <c r="G15" s="23">
        <f t="shared" si="0"/>
        <v>16</v>
      </c>
      <c r="H15" s="24">
        <f t="shared" si="1"/>
        <v>200</v>
      </c>
      <c r="I15" s="22">
        <v>151</v>
      </c>
      <c r="J15" s="23">
        <f t="shared" si="2"/>
        <v>16</v>
      </c>
      <c r="K15" s="24">
        <f t="shared" si="3"/>
        <v>167</v>
      </c>
      <c r="L15" s="27">
        <f t="shared" si="4"/>
        <v>367</v>
      </c>
      <c r="M15" s="22">
        <v>167</v>
      </c>
      <c r="N15" s="23">
        <f t="shared" si="5"/>
        <v>16</v>
      </c>
      <c r="O15" s="24">
        <f t="shared" si="6"/>
        <v>183</v>
      </c>
      <c r="P15" s="27">
        <f t="shared" si="7"/>
        <v>550</v>
      </c>
      <c r="Q15" s="22">
        <v>145</v>
      </c>
      <c r="R15" s="23">
        <f t="shared" si="8"/>
        <v>16</v>
      </c>
      <c r="S15" s="24">
        <f t="shared" si="9"/>
        <v>161</v>
      </c>
      <c r="T15" s="27">
        <f t="shared" si="10"/>
        <v>711</v>
      </c>
      <c r="U15" s="22">
        <v>213</v>
      </c>
      <c r="V15" s="23">
        <f t="shared" si="11"/>
        <v>16</v>
      </c>
      <c r="W15" s="24">
        <f t="shared" si="12"/>
        <v>229</v>
      </c>
      <c r="X15" s="27">
        <f t="shared" si="13"/>
        <v>940</v>
      </c>
      <c r="Y15" s="22">
        <v>136</v>
      </c>
      <c r="Z15" s="23">
        <f t="shared" si="14"/>
        <v>16</v>
      </c>
      <c r="AA15" s="24">
        <f t="shared" si="15"/>
        <v>152</v>
      </c>
      <c r="AB15" s="25">
        <f t="shared" si="16"/>
        <v>1092</v>
      </c>
      <c r="AC15" s="26">
        <f t="shared" si="18"/>
        <v>166</v>
      </c>
    </row>
    <row r="16" spans="1:29" ht="12.75">
      <c r="A16" s="19">
        <v>13</v>
      </c>
      <c r="B16" s="20" t="s">
        <v>165</v>
      </c>
      <c r="C16" s="20">
        <v>129</v>
      </c>
      <c r="D16" s="21">
        <v>63</v>
      </c>
      <c r="E16" s="28">
        <v>18</v>
      </c>
      <c r="F16" s="22">
        <v>124</v>
      </c>
      <c r="G16" s="23">
        <f t="shared" si="0"/>
        <v>63</v>
      </c>
      <c r="H16" s="24">
        <f t="shared" si="1"/>
        <v>187</v>
      </c>
      <c r="I16" s="22">
        <v>119</v>
      </c>
      <c r="J16" s="23">
        <f t="shared" si="2"/>
        <v>63</v>
      </c>
      <c r="K16" s="24">
        <f t="shared" si="3"/>
        <v>182</v>
      </c>
      <c r="L16" s="27">
        <f t="shared" si="4"/>
        <v>369</v>
      </c>
      <c r="M16" s="22">
        <v>132</v>
      </c>
      <c r="N16" s="23">
        <f t="shared" si="5"/>
        <v>63</v>
      </c>
      <c r="O16" s="24">
        <f t="shared" si="6"/>
        <v>195</v>
      </c>
      <c r="P16" s="27">
        <f t="shared" si="7"/>
        <v>564</v>
      </c>
      <c r="Q16" s="22">
        <v>133</v>
      </c>
      <c r="R16" s="23">
        <f t="shared" si="8"/>
        <v>63</v>
      </c>
      <c r="S16" s="24">
        <f t="shared" si="9"/>
        <v>196</v>
      </c>
      <c r="T16" s="27">
        <f t="shared" si="10"/>
        <v>760</v>
      </c>
      <c r="U16" s="22">
        <v>112</v>
      </c>
      <c r="V16" s="23">
        <f t="shared" si="11"/>
        <v>63</v>
      </c>
      <c r="W16" s="24">
        <f t="shared" si="12"/>
        <v>175</v>
      </c>
      <c r="X16" s="27">
        <f t="shared" si="13"/>
        <v>935</v>
      </c>
      <c r="Y16" s="22">
        <v>94</v>
      </c>
      <c r="Z16" s="23">
        <f t="shared" si="14"/>
        <v>63</v>
      </c>
      <c r="AA16" s="24">
        <f t="shared" si="15"/>
        <v>157</v>
      </c>
      <c r="AB16" s="25">
        <f t="shared" si="16"/>
        <v>1092</v>
      </c>
      <c r="AC16" s="26">
        <f t="shared" si="18"/>
        <v>119</v>
      </c>
    </row>
    <row r="17" spans="1:29" ht="12.75">
      <c r="A17" s="19">
        <v>14</v>
      </c>
      <c r="B17" s="20" t="s">
        <v>194</v>
      </c>
      <c r="C17" s="20">
        <v>140</v>
      </c>
      <c r="D17" s="21">
        <v>54</v>
      </c>
      <c r="E17" s="28">
        <v>10</v>
      </c>
      <c r="F17" s="22">
        <v>152</v>
      </c>
      <c r="G17" s="23">
        <f t="shared" si="0"/>
        <v>54</v>
      </c>
      <c r="H17" s="24">
        <f t="shared" si="1"/>
        <v>206</v>
      </c>
      <c r="I17" s="22">
        <v>113</v>
      </c>
      <c r="J17" s="23">
        <f t="shared" si="2"/>
        <v>54</v>
      </c>
      <c r="K17" s="24">
        <f t="shared" si="3"/>
        <v>167</v>
      </c>
      <c r="L17" s="27">
        <f t="shared" si="4"/>
        <v>373</v>
      </c>
      <c r="M17" s="22">
        <v>126</v>
      </c>
      <c r="N17" s="23">
        <f t="shared" si="5"/>
        <v>54</v>
      </c>
      <c r="O17" s="24">
        <f t="shared" si="6"/>
        <v>180</v>
      </c>
      <c r="P17" s="27">
        <f t="shared" si="7"/>
        <v>553</v>
      </c>
      <c r="Q17" s="22">
        <v>122</v>
      </c>
      <c r="R17" s="23">
        <f t="shared" si="8"/>
        <v>54</v>
      </c>
      <c r="S17" s="24">
        <f t="shared" si="9"/>
        <v>176</v>
      </c>
      <c r="T17" s="27">
        <f t="shared" si="10"/>
        <v>729</v>
      </c>
      <c r="U17" s="22">
        <v>109</v>
      </c>
      <c r="V17" s="23">
        <f t="shared" si="11"/>
        <v>54</v>
      </c>
      <c r="W17" s="24">
        <f t="shared" si="12"/>
        <v>163</v>
      </c>
      <c r="X17" s="27">
        <f t="shared" si="13"/>
        <v>892</v>
      </c>
      <c r="Y17" s="22">
        <v>138</v>
      </c>
      <c r="Z17" s="23">
        <f t="shared" si="14"/>
        <v>54</v>
      </c>
      <c r="AA17" s="24">
        <f t="shared" si="15"/>
        <v>192</v>
      </c>
      <c r="AB17" s="25">
        <f t="shared" si="16"/>
        <v>1084</v>
      </c>
      <c r="AC17" s="26">
        <f t="shared" si="18"/>
        <v>126.66666666666667</v>
      </c>
    </row>
    <row r="18" spans="1:29" ht="12.75">
      <c r="A18" s="19">
        <v>15</v>
      </c>
      <c r="B18" s="20" t="s">
        <v>174</v>
      </c>
      <c r="C18" s="20">
        <v>139</v>
      </c>
      <c r="D18" s="21">
        <v>54</v>
      </c>
      <c r="E18" s="28">
        <v>27</v>
      </c>
      <c r="F18" s="22">
        <v>134</v>
      </c>
      <c r="G18" s="23">
        <f t="shared" si="0"/>
        <v>54</v>
      </c>
      <c r="H18" s="24">
        <f t="shared" si="1"/>
        <v>188</v>
      </c>
      <c r="I18" s="22">
        <v>125</v>
      </c>
      <c r="J18" s="23">
        <f t="shared" si="2"/>
        <v>54</v>
      </c>
      <c r="K18" s="24">
        <f t="shared" si="3"/>
        <v>179</v>
      </c>
      <c r="L18" s="27">
        <f t="shared" si="4"/>
        <v>367</v>
      </c>
      <c r="M18" s="22">
        <v>114</v>
      </c>
      <c r="N18" s="23">
        <f t="shared" si="5"/>
        <v>54</v>
      </c>
      <c r="O18" s="24">
        <f t="shared" si="6"/>
        <v>168</v>
      </c>
      <c r="P18" s="27">
        <f t="shared" si="7"/>
        <v>535</v>
      </c>
      <c r="Q18" s="22">
        <v>111</v>
      </c>
      <c r="R18" s="23">
        <f t="shared" si="8"/>
        <v>54</v>
      </c>
      <c r="S18" s="24">
        <f t="shared" si="9"/>
        <v>165</v>
      </c>
      <c r="T18" s="27">
        <f t="shared" si="10"/>
        <v>700</v>
      </c>
      <c r="U18" s="22">
        <v>160</v>
      </c>
      <c r="V18" s="23">
        <f t="shared" si="11"/>
        <v>54</v>
      </c>
      <c r="W18" s="24">
        <f t="shared" si="12"/>
        <v>214</v>
      </c>
      <c r="X18" s="27">
        <f t="shared" si="13"/>
        <v>914</v>
      </c>
      <c r="Y18" s="22">
        <v>103</v>
      </c>
      <c r="Z18" s="23">
        <f t="shared" si="14"/>
        <v>54</v>
      </c>
      <c r="AA18" s="24">
        <f t="shared" si="15"/>
        <v>157</v>
      </c>
      <c r="AB18" s="25">
        <f t="shared" si="16"/>
        <v>1071</v>
      </c>
      <c r="AC18" s="26">
        <f t="shared" si="18"/>
        <v>124.5</v>
      </c>
    </row>
    <row r="19" spans="1:29" ht="12.75">
      <c r="A19" s="19">
        <v>16</v>
      </c>
      <c r="B19" s="20" t="s">
        <v>173</v>
      </c>
      <c r="C19" s="20">
        <v>145</v>
      </c>
      <c r="D19" s="21">
        <v>49</v>
      </c>
      <c r="E19" s="28">
        <v>26</v>
      </c>
      <c r="F19" s="22">
        <v>147</v>
      </c>
      <c r="G19" s="23">
        <f t="shared" si="0"/>
        <v>49</v>
      </c>
      <c r="H19" s="24">
        <f t="shared" si="1"/>
        <v>196</v>
      </c>
      <c r="I19" s="22">
        <v>113</v>
      </c>
      <c r="J19" s="23">
        <f t="shared" si="2"/>
        <v>49</v>
      </c>
      <c r="K19" s="24">
        <f t="shared" si="3"/>
        <v>162</v>
      </c>
      <c r="L19" s="27">
        <f t="shared" si="4"/>
        <v>358</v>
      </c>
      <c r="M19" s="22">
        <v>142</v>
      </c>
      <c r="N19" s="23">
        <f t="shared" si="5"/>
        <v>49</v>
      </c>
      <c r="O19" s="24">
        <f t="shared" si="6"/>
        <v>191</v>
      </c>
      <c r="P19" s="27">
        <f t="shared" si="7"/>
        <v>549</v>
      </c>
      <c r="Q19" s="22">
        <v>113</v>
      </c>
      <c r="R19" s="23">
        <f t="shared" si="8"/>
        <v>49</v>
      </c>
      <c r="S19" s="24">
        <f t="shared" si="9"/>
        <v>162</v>
      </c>
      <c r="T19" s="27">
        <f t="shared" si="10"/>
        <v>711</v>
      </c>
      <c r="U19" s="22">
        <v>128</v>
      </c>
      <c r="V19" s="23">
        <f t="shared" si="11"/>
        <v>49</v>
      </c>
      <c r="W19" s="24">
        <f t="shared" si="12"/>
        <v>177</v>
      </c>
      <c r="X19" s="27">
        <f t="shared" si="13"/>
        <v>888</v>
      </c>
      <c r="Y19" s="22">
        <v>123</v>
      </c>
      <c r="Z19" s="23">
        <f t="shared" si="14"/>
        <v>49</v>
      </c>
      <c r="AA19" s="24">
        <f t="shared" si="15"/>
        <v>172</v>
      </c>
      <c r="AB19" s="25">
        <f t="shared" si="16"/>
        <v>1060</v>
      </c>
      <c r="AC19" s="26">
        <f t="shared" si="18"/>
        <v>127.66666666666667</v>
      </c>
    </row>
    <row r="20" spans="1:29" ht="12.75">
      <c r="A20" s="19">
        <v>17</v>
      </c>
      <c r="B20" s="20" t="s">
        <v>162</v>
      </c>
      <c r="C20" s="20">
        <v>167</v>
      </c>
      <c r="D20" s="21">
        <v>29</v>
      </c>
      <c r="E20" s="28">
        <v>15</v>
      </c>
      <c r="F20" s="22">
        <v>157</v>
      </c>
      <c r="G20" s="23">
        <f t="shared" si="0"/>
        <v>29</v>
      </c>
      <c r="H20" s="24">
        <f t="shared" si="1"/>
        <v>186</v>
      </c>
      <c r="I20" s="22">
        <v>155</v>
      </c>
      <c r="J20" s="23">
        <f t="shared" si="2"/>
        <v>29</v>
      </c>
      <c r="K20" s="24">
        <f t="shared" si="3"/>
        <v>184</v>
      </c>
      <c r="L20" s="27">
        <f t="shared" si="4"/>
        <v>370</v>
      </c>
      <c r="M20" s="22">
        <v>181</v>
      </c>
      <c r="N20" s="23">
        <f t="shared" si="5"/>
        <v>29</v>
      </c>
      <c r="O20" s="24">
        <f t="shared" si="6"/>
        <v>210</v>
      </c>
      <c r="P20" s="27">
        <f t="shared" si="7"/>
        <v>580</v>
      </c>
      <c r="Q20" s="22">
        <v>169</v>
      </c>
      <c r="R20" s="23">
        <f t="shared" si="8"/>
        <v>29</v>
      </c>
      <c r="S20" s="24">
        <f t="shared" si="9"/>
        <v>198</v>
      </c>
      <c r="T20" s="27">
        <f t="shared" si="10"/>
        <v>778</v>
      </c>
      <c r="U20" s="22">
        <v>120</v>
      </c>
      <c r="V20" s="23">
        <f t="shared" si="11"/>
        <v>29</v>
      </c>
      <c r="W20" s="24">
        <f t="shared" si="12"/>
        <v>149</v>
      </c>
      <c r="X20" s="27">
        <f t="shared" si="13"/>
        <v>927</v>
      </c>
      <c r="Y20" s="22">
        <v>99</v>
      </c>
      <c r="Z20" s="23">
        <f t="shared" si="14"/>
        <v>29</v>
      </c>
      <c r="AA20" s="24">
        <f t="shared" si="15"/>
        <v>128</v>
      </c>
      <c r="AB20" s="25">
        <f t="shared" si="16"/>
        <v>1055</v>
      </c>
      <c r="AC20" s="26">
        <f t="shared" si="18"/>
        <v>146.83333333333334</v>
      </c>
    </row>
    <row r="21" spans="1:29" ht="12.75">
      <c r="A21" s="19">
        <v>18</v>
      </c>
      <c r="B21" s="20" t="s">
        <v>146</v>
      </c>
      <c r="C21" s="20">
        <v>165</v>
      </c>
      <c r="D21" s="21">
        <v>31</v>
      </c>
      <c r="E21" s="28">
        <v>1</v>
      </c>
      <c r="F21" s="22">
        <v>149</v>
      </c>
      <c r="G21" s="23">
        <f t="shared" si="0"/>
        <v>31</v>
      </c>
      <c r="H21" s="24">
        <f t="shared" si="1"/>
        <v>180</v>
      </c>
      <c r="I21" s="22">
        <v>167</v>
      </c>
      <c r="J21" s="23">
        <f t="shared" si="2"/>
        <v>31</v>
      </c>
      <c r="K21" s="24">
        <f t="shared" si="3"/>
        <v>198</v>
      </c>
      <c r="L21" s="27">
        <f t="shared" si="4"/>
        <v>378</v>
      </c>
      <c r="M21" s="22">
        <v>125</v>
      </c>
      <c r="N21" s="23">
        <f t="shared" si="5"/>
        <v>31</v>
      </c>
      <c r="O21" s="24">
        <f t="shared" si="6"/>
        <v>156</v>
      </c>
      <c r="P21" s="27">
        <f t="shared" si="7"/>
        <v>534</v>
      </c>
      <c r="Q21" s="22">
        <v>125</v>
      </c>
      <c r="R21" s="23">
        <f t="shared" si="8"/>
        <v>31</v>
      </c>
      <c r="S21" s="24">
        <f t="shared" si="9"/>
        <v>156</v>
      </c>
      <c r="T21" s="27">
        <f t="shared" si="10"/>
        <v>690</v>
      </c>
      <c r="U21" s="22">
        <v>161</v>
      </c>
      <c r="V21" s="23">
        <f t="shared" si="11"/>
        <v>31</v>
      </c>
      <c r="W21" s="24">
        <f t="shared" si="12"/>
        <v>192</v>
      </c>
      <c r="X21" s="27">
        <f t="shared" si="13"/>
        <v>882</v>
      </c>
      <c r="Y21" s="22">
        <v>136</v>
      </c>
      <c r="Z21" s="23">
        <f t="shared" si="14"/>
        <v>31</v>
      </c>
      <c r="AA21" s="24">
        <f t="shared" si="15"/>
        <v>167</v>
      </c>
      <c r="AB21" s="25">
        <f t="shared" si="16"/>
        <v>1049</v>
      </c>
      <c r="AC21" s="26">
        <f t="shared" si="18"/>
        <v>143.83333333333334</v>
      </c>
    </row>
    <row r="22" spans="1:29" ht="12.75">
      <c r="A22" s="19">
        <v>19</v>
      </c>
      <c r="B22" s="20" t="s">
        <v>154</v>
      </c>
      <c r="C22" s="20">
        <v>147</v>
      </c>
      <c r="D22" s="21">
        <v>47</v>
      </c>
      <c r="E22" s="28">
        <v>6</v>
      </c>
      <c r="F22" s="22">
        <v>164</v>
      </c>
      <c r="G22" s="23">
        <f t="shared" si="0"/>
        <v>47</v>
      </c>
      <c r="H22" s="24">
        <f t="shared" si="1"/>
        <v>211</v>
      </c>
      <c r="I22" s="22">
        <v>121</v>
      </c>
      <c r="J22" s="23">
        <f t="shared" si="2"/>
        <v>47</v>
      </c>
      <c r="K22" s="24">
        <f t="shared" si="3"/>
        <v>168</v>
      </c>
      <c r="L22" s="27">
        <f t="shared" si="4"/>
        <v>379</v>
      </c>
      <c r="M22" s="22">
        <v>105</v>
      </c>
      <c r="N22" s="23">
        <f t="shared" si="5"/>
        <v>47</v>
      </c>
      <c r="O22" s="24">
        <f t="shared" si="6"/>
        <v>152</v>
      </c>
      <c r="P22" s="27">
        <f t="shared" si="7"/>
        <v>531</v>
      </c>
      <c r="Q22" s="22">
        <v>105</v>
      </c>
      <c r="R22" s="23">
        <f t="shared" si="8"/>
        <v>47</v>
      </c>
      <c r="S22" s="24">
        <f t="shared" si="9"/>
        <v>152</v>
      </c>
      <c r="T22" s="27">
        <f t="shared" si="10"/>
        <v>683</v>
      </c>
      <c r="U22" s="22">
        <v>139</v>
      </c>
      <c r="V22" s="23">
        <f t="shared" si="11"/>
        <v>47</v>
      </c>
      <c r="W22" s="24">
        <f t="shared" si="12"/>
        <v>186</v>
      </c>
      <c r="X22" s="27">
        <f t="shared" si="13"/>
        <v>869</v>
      </c>
      <c r="Y22" s="22">
        <v>111</v>
      </c>
      <c r="Z22" s="23">
        <f t="shared" si="14"/>
        <v>47</v>
      </c>
      <c r="AA22" s="24">
        <f t="shared" si="15"/>
        <v>158</v>
      </c>
      <c r="AB22" s="25">
        <f t="shared" si="16"/>
        <v>1027</v>
      </c>
      <c r="AC22" s="26">
        <f t="shared" si="18"/>
        <v>124.16666666666667</v>
      </c>
    </row>
    <row r="23" spans="1:29" ht="12.75">
      <c r="A23" s="19">
        <v>20</v>
      </c>
      <c r="B23" s="20" t="s">
        <v>100</v>
      </c>
      <c r="C23" s="20">
        <v>170</v>
      </c>
      <c r="D23" s="21">
        <v>27</v>
      </c>
      <c r="E23" s="28">
        <v>24</v>
      </c>
      <c r="F23" s="22">
        <v>118</v>
      </c>
      <c r="G23" s="23">
        <f t="shared" si="0"/>
        <v>27</v>
      </c>
      <c r="H23" s="24">
        <f t="shared" si="1"/>
        <v>145</v>
      </c>
      <c r="I23" s="22">
        <v>197</v>
      </c>
      <c r="J23" s="23">
        <f t="shared" si="2"/>
        <v>27</v>
      </c>
      <c r="K23" s="24">
        <f t="shared" si="3"/>
        <v>224</v>
      </c>
      <c r="L23" s="27">
        <f t="shared" si="4"/>
        <v>369</v>
      </c>
      <c r="M23" s="22">
        <v>142</v>
      </c>
      <c r="N23" s="23">
        <f t="shared" si="5"/>
        <v>27</v>
      </c>
      <c r="O23" s="24">
        <f t="shared" si="6"/>
        <v>169</v>
      </c>
      <c r="P23" s="27">
        <f t="shared" si="7"/>
        <v>538</v>
      </c>
      <c r="Q23" s="22">
        <v>113</v>
      </c>
      <c r="R23" s="23">
        <f t="shared" si="8"/>
        <v>27</v>
      </c>
      <c r="S23" s="24">
        <f t="shared" si="9"/>
        <v>140</v>
      </c>
      <c r="T23" s="27">
        <f t="shared" si="10"/>
        <v>678</v>
      </c>
      <c r="U23" s="22">
        <v>152</v>
      </c>
      <c r="V23" s="23">
        <f t="shared" si="11"/>
        <v>27</v>
      </c>
      <c r="W23" s="24">
        <f t="shared" si="12"/>
        <v>179</v>
      </c>
      <c r="X23" s="27">
        <f t="shared" si="13"/>
        <v>857</v>
      </c>
      <c r="Y23" s="22">
        <v>124</v>
      </c>
      <c r="Z23" s="23">
        <f t="shared" si="14"/>
        <v>27</v>
      </c>
      <c r="AA23" s="24">
        <f t="shared" si="15"/>
        <v>151</v>
      </c>
      <c r="AB23" s="25">
        <f t="shared" si="16"/>
        <v>1008</v>
      </c>
      <c r="AC23" s="26">
        <f t="shared" si="18"/>
        <v>141</v>
      </c>
    </row>
    <row r="24" spans="1:29" ht="12.75">
      <c r="A24" s="19">
        <v>21</v>
      </c>
      <c r="B24" s="20" t="s">
        <v>158</v>
      </c>
      <c r="C24" s="20">
        <v>177</v>
      </c>
      <c r="D24" s="21">
        <v>20</v>
      </c>
      <c r="E24" s="28">
        <v>9</v>
      </c>
      <c r="F24" s="22">
        <v>136</v>
      </c>
      <c r="G24" s="23">
        <f t="shared" si="0"/>
        <v>20</v>
      </c>
      <c r="H24" s="24">
        <f t="shared" si="1"/>
        <v>156</v>
      </c>
      <c r="I24" s="22">
        <v>116</v>
      </c>
      <c r="J24" s="23">
        <f t="shared" si="2"/>
        <v>20</v>
      </c>
      <c r="K24" s="24">
        <f t="shared" si="3"/>
        <v>136</v>
      </c>
      <c r="L24" s="27">
        <f t="shared" si="4"/>
        <v>292</v>
      </c>
      <c r="M24" s="22">
        <v>161</v>
      </c>
      <c r="N24" s="23">
        <f t="shared" si="5"/>
        <v>20</v>
      </c>
      <c r="O24" s="24">
        <f t="shared" si="6"/>
        <v>181</v>
      </c>
      <c r="P24" s="27">
        <f t="shared" si="7"/>
        <v>473</v>
      </c>
      <c r="Q24" s="22">
        <v>174</v>
      </c>
      <c r="R24" s="23">
        <f t="shared" si="8"/>
        <v>20</v>
      </c>
      <c r="S24" s="24">
        <f t="shared" si="9"/>
        <v>194</v>
      </c>
      <c r="T24" s="27">
        <f t="shared" si="10"/>
        <v>667</v>
      </c>
      <c r="U24" s="22">
        <v>163</v>
      </c>
      <c r="V24" s="23">
        <f t="shared" si="11"/>
        <v>20</v>
      </c>
      <c r="W24" s="24">
        <f t="shared" si="12"/>
        <v>183</v>
      </c>
      <c r="X24" s="27">
        <f t="shared" si="13"/>
        <v>850</v>
      </c>
      <c r="Y24" s="22">
        <v>136</v>
      </c>
      <c r="Z24" s="23">
        <f t="shared" si="14"/>
        <v>20</v>
      </c>
      <c r="AA24" s="24">
        <f t="shared" si="15"/>
        <v>156</v>
      </c>
      <c r="AB24" s="25">
        <f t="shared" si="16"/>
        <v>1006</v>
      </c>
      <c r="AC24" s="26">
        <f t="shared" si="18"/>
        <v>147.66666666666666</v>
      </c>
    </row>
    <row r="25" spans="1:29" ht="12.75">
      <c r="A25" s="19">
        <v>22</v>
      </c>
      <c r="B25" s="20" t="s">
        <v>219</v>
      </c>
      <c r="C25" s="20">
        <v>170</v>
      </c>
      <c r="D25" s="21">
        <v>27</v>
      </c>
      <c r="E25" s="28">
        <v>16</v>
      </c>
      <c r="F25" s="22">
        <v>146</v>
      </c>
      <c r="G25" s="23">
        <f t="shared" si="0"/>
        <v>27</v>
      </c>
      <c r="H25" s="24">
        <f t="shared" si="1"/>
        <v>173</v>
      </c>
      <c r="I25" s="22">
        <v>128</v>
      </c>
      <c r="J25" s="23">
        <f t="shared" si="2"/>
        <v>27</v>
      </c>
      <c r="K25" s="24">
        <f t="shared" si="3"/>
        <v>155</v>
      </c>
      <c r="L25" s="27">
        <f t="shared" si="4"/>
        <v>328</v>
      </c>
      <c r="M25" s="22">
        <v>173</v>
      </c>
      <c r="N25" s="23">
        <f t="shared" si="5"/>
        <v>27</v>
      </c>
      <c r="O25" s="24">
        <f t="shared" si="6"/>
        <v>200</v>
      </c>
      <c r="P25" s="27">
        <f t="shared" si="7"/>
        <v>528</v>
      </c>
      <c r="Q25" s="22">
        <v>149</v>
      </c>
      <c r="R25" s="23">
        <f t="shared" si="8"/>
        <v>27</v>
      </c>
      <c r="S25" s="24">
        <f t="shared" si="9"/>
        <v>176</v>
      </c>
      <c r="T25" s="27">
        <f t="shared" si="10"/>
        <v>704</v>
      </c>
      <c r="U25" s="22">
        <v>132</v>
      </c>
      <c r="V25" s="23">
        <f t="shared" si="11"/>
        <v>27</v>
      </c>
      <c r="W25" s="24">
        <f t="shared" si="12"/>
        <v>159</v>
      </c>
      <c r="X25" s="27">
        <f t="shared" si="13"/>
        <v>863</v>
      </c>
      <c r="Y25" s="22">
        <v>111</v>
      </c>
      <c r="Z25" s="23">
        <f t="shared" si="14"/>
        <v>27</v>
      </c>
      <c r="AA25" s="24">
        <f t="shared" si="15"/>
        <v>138</v>
      </c>
      <c r="AB25" s="25">
        <f t="shared" si="16"/>
        <v>1001</v>
      </c>
      <c r="AC25" s="26">
        <f t="shared" si="18"/>
        <v>139.83333333333334</v>
      </c>
    </row>
    <row r="26" spans="1:29" ht="12.75">
      <c r="A26" s="19">
        <v>23</v>
      </c>
      <c r="B26" s="20" t="s">
        <v>171</v>
      </c>
      <c r="C26" s="20">
        <v>138</v>
      </c>
      <c r="D26" s="21">
        <v>55</v>
      </c>
      <c r="E26" s="28">
        <v>25</v>
      </c>
      <c r="F26" s="22">
        <v>113</v>
      </c>
      <c r="G26" s="23">
        <f t="shared" si="0"/>
        <v>55</v>
      </c>
      <c r="H26" s="24">
        <f t="shared" si="1"/>
        <v>168</v>
      </c>
      <c r="I26" s="22">
        <v>117</v>
      </c>
      <c r="J26" s="23">
        <f t="shared" si="2"/>
        <v>55</v>
      </c>
      <c r="K26" s="24">
        <f t="shared" si="3"/>
        <v>172</v>
      </c>
      <c r="L26" s="27">
        <f t="shared" si="4"/>
        <v>340</v>
      </c>
      <c r="M26" s="22">
        <v>114</v>
      </c>
      <c r="N26" s="23">
        <f t="shared" si="5"/>
        <v>55</v>
      </c>
      <c r="O26" s="24">
        <f t="shared" si="6"/>
        <v>169</v>
      </c>
      <c r="P26" s="27">
        <f t="shared" si="7"/>
        <v>509</v>
      </c>
      <c r="Q26" s="22">
        <v>122</v>
      </c>
      <c r="R26" s="23">
        <f t="shared" si="8"/>
        <v>55</v>
      </c>
      <c r="S26" s="24">
        <f t="shared" si="9"/>
        <v>177</v>
      </c>
      <c r="T26" s="27">
        <f t="shared" si="10"/>
        <v>686</v>
      </c>
      <c r="U26" s="22">
        <v>114</v>
      </c>
      <c r="V26" s="23">
        <f t="shared" si="11"/>
        <v>55</v>
      </c>
      <c r="W26" s="24">
        <f t="shared" si="12"/>
        <v>169</v>
      </c>
      <c r="X26" s="27">
        <f t="shared" si="13"/>
        <v>855</v>
      </c>
      <c r="Y26" s="22">
        <v>88</v>
      </c>
      <c r="Z26" s="23">
        <f t="shared" si="14"/>
        <v>55</v>
      </c>
      <c r="AA26" s="24">
        <f t="shared" si="15"/>
        <v>143</v>
      </c>
      <c r="AB26" s="25">
        <f t="shared" si="16"/>
        <v>998</v>
      </c>
      <c r="AC26" s="26">
        <f aca="true" t="shared" si="19" ref="AC26:AC38">AVERAGE(F26,I26,M26,Q26,U26,Y26)</f>
        <v>111.33333333333333</v>
      </c>
    </row>
    <row r="27" spans="1:29" ht="12.75">
      <c r="A27" s="19">
        <v>24</v>
      </c>
      <c r="B27" s="20" t="s">
        <v>152</v>
      </c>
      <c r="C27" s="20">
        <v>133</v>
      </c>
      <c r="D27" s="21">
        <v>60</v>
      </c>
      <c r="E27" s="28">
        <v>5</v>
      </c>
      <c r="F27" s="22">
        <v>90</v>
      </c>
      <c r="G27" s="23">
        <f t="shared" si="0"/>
        <v>60</v>
      </c>
      <c r="H27" s="24">
        <f t="shared" si="1"/>
        <v>150</v>
      </c>
      <c r="I27" s="22">
        <v>127</v>
      </c>
      <c r="J27" s="23">
        <f t="shared" si="2"/>
        <v>60</v>
      </c>
      <c r="K27" s="24">
        <f t="shared" si="3"/>
        <v>187</v>
      </c>
      <c r="L27" s="27">
        <f t="shared" si="4"/>
        <v>337</v>
      </c>
      <c r="M27" s="22">
        <v>109</v>
      </c>
      <c r="N27" s="23">
        <f t="shared" si="5"/>
        <v>60</v>
      </c>
      <c r="O27" s="24">
        <f t="shared" si="6"/>
        <v>169</v>
      </c>
      <c r="P27" s="27">
        <f t="shared" si="7"/>
        <v>506</v>
      </c>
      <c r="Q27" s="22">
        <v>90</v>
      </c>
      <c r="R27" s="23">
        <f t="shared" si="8"/>
        <v>60</v>
      </c>
      <c r="S27" s="24">
        <f t="shared" si="9"/>
        <v>150</v>
      </c>
      <c r="T27" s="27">
        <f t="shared" si="10"/>
        <v>656</v>
      </c>
      <c r="U27" s="22">
        <v>121</v>
      </c>
      <c r="V27" s="23">
        <f t="shared" si="11"/>
        <v>60</v>
      </c>
      <c r="W27" s="24">
        <f t="shared" si="12"/>
        <v>181</v>
      </c>
      <c r="X27" s="27">
        <f t="shared" si="13"/>
        <v>837</v>
      </c>
      <c r="Y27" s="22">
        <v>93</v>
      </c>
      <c r="Z27" s="23">
        <f t="shared" si="14"/>
        <v>60</v>
      </c>
      <c r="AA27" s="24">
        <f t="shared" si="15"/>
        <v>153</v>
      </c>
      <c r="AB27" s="25">
        <f t="shared" si="16"/>
        <v>990</v>
      </c>
      <c r="AC27" s="26">
        <f t="shared" si="19"/>
        <v>105</v>
      </c>
    </row>
    <row r="28" spans="1:29" ht="12.75">
      <c r="A28" s="19">
        <v>25</v>
      </c>
      <c r="B28" s="20" t="s">
        <v>151</v>
      </c>
      <c r="C28" s="20">
        <v>187</v>
      </c>
      <c r="D28" s="21">
        <v>11</v>
      </c>
      <c r="E28" s="28">
        <v>5</v>
      </c>
      <c r="F28" s="22">
        <v>137</v>
      </c>
      <c r="G28" s="23">
        <f t="shared" si="0"/>
        <v>11</v>
      </c>
      <c r="H28" s="24">
        <f t="shared" si="1"/>
        <v>148</v>
      </c>
      <c r="I28" s="22">
        <v>192</v>
      </c>
      <c r="J28" s="23">
        <f t="shared" si="2"/>
        <v>11</v>
      </c>
      <c r="K28" s="24">
        <f t="shared" si="3"/>
        <v>203</v>
      </c>
      <c r="L28" s="27">
        <f t="shared" si="4"/>
        <v>351</v>
      </c>
      <c r="M28" s="22">
        <v>165</v>
      </c>
      <c r="N28" s="23">
        <f t="shared" si="5"/>
        <v>11</v>
      </c>
      <c r="O28" s="24">
        <f t="shared" si="6"/>
        <v>176</v>
      </c>
      <c r="P28" s="27">
        <f t="shared" si="7"/>
        <v>527</v>
      </c>
      <c r="Q28" s="22">
        <v>154</v>
      </c>
      <c r="R28" s="23">
        <f t="shared" si="8"/>
        <v>11</v>
      </c>
      <c r="S28" s="24">
        <f t="shared" si="9"/>
        <v>165</v>
      </c>
      <c r="T28" s="27">
        <f t="shared" si="10"/>
        <v>692</v>
      </c>
      <c r="U28" s="22">
        <v>107</v>
      </c>
      <c r="V28" s="23">
        <f t="shared" si="11"/>
        <v>11</v>
      </c>
      <c r="W28" s="24">
        <f t="shared" si="12"/>
        <v>118</v>
      </c>
      <c r="X28" s="27">
        <f t="shared" si="13"/>
        <v>810</v>
      </c>
      <c r="Y28" s="22">
        <v>168</v>
      </c>
      <c r="Z28" s="23">
        <f t="shared" si="14"/>
        <v>11</v>
      </c>
      <c r="AA28" s="24">
        <f t="shared" si="15"/>
        <v>179</v>
      </c>
      <c r="AB28" s="25">
        <f t="shared" si="16"/>
        <v>989</v>
      </c>
      <c r="AC28" s="26">
        <f t="shared" si="19"/>
        <v>153.83333333333334</v>
      </c>
    </row>
    <row r="29" spans="1:29" ht="12.75">
      <c r="A29" s="19">
        <v>26</v>
      </c>
      <c r="B29" s="20" t="s">
        <v>172</v>
      </c>
      <c r="C29" s="20">
        <v>128</v>
      </c>
      <c r="D29" s="21">
        <v>64</v>
      </c>
      <c r="E29" s="28">
        <v>25</v>
      </c>
      <c r="F29" s="22">
        <v>93</v>
      </c>
      <c r="G29" s="23">
        <f t="shared" si="0"/>
        <v>64</v>
      </c>
      <c r="H29" s="24">
        <f t="shared" si="1"/>
        <v>157</v>
      </c>
      <c r="I29" s="22">
        <v>115</v>
      </c>
      <c r="J29" s="23">
        <f t="shared" si="2"/>
        <v>64</v>
      </c>
      <c r="K29" s="24">
        <f t="shared" si="3"/>
        <v>179</v>
      </c>
      <c r="L29" s="27">
        <f t="shared" si="4"/>
        <v>336</v>
      </c>
      <c r="M29" s="22">
        <v>83</v>
      </c>
      <c r="N29" s="23">
        <f t="shared" si="5"/>
        <v>64</v>
      </c>
      <c r="O29" s="24">
        <f t="shared" si="6"/>
        <v>147</v>
      </c>
      <c r="P29" s="27">
        <f t="shared" si="7"/>
        <v>483</v>
      </c>
      <c r="Q29" s="22">
        <v>89</v>
      </c>
      <c r="R29" s="23">
        <f t="shared" si="8"/>
        <v>64</v>
      </c>
      <c r="S29" s="24">
        <f t="shared" si="9"/>
        <v>153</v>
      </c>
      <c r="T29" s="27">
        <f t="shared" si="10"/>
        <v>636</v>
      </c>
      <c r="U29" s="22">
        <v>124</v>
      </c>
      <c r="V29" s="23">
        <f t="shared" si="11"/>
        <v>64</v>
      </c>
      <c r="W29" s="24">
        <f t="shared" si="12"/>
        <v>188</v>
      </c>
      <c r="X29" s="27">
        <f t="shared" si="13"/>
        <v>824</v>
      </c>
      <c r="Y29" s="22">
        <v>87</v>
      </c>
      <c r="Z29" s="23">
        <f t="shared" si="14"/>
        <v>64</v>
      </c>
      <c r="AA29" s="24">
        <f t="shared" si="15"/>
        <v>151</v>
      </c>
      <c r="AB29" s="25">
        <f t="shared" si="16"/>
        <v>975</v>
      </c>
      <c r="AC29" s="26">
        <f t="shared" si="19"/>
        <v>98.5</v>
      </c>
    </row>
    <row r="30" spans="1:29" ht="12.75">
      <c r="A30" s="19">
        <v>27</v>
      </c>
      <c r="B30" s="20" t="s">
        <v>180</v>
      </c>
      <c r="C30" s="20">
        <v>181</v>
      </c>
      <c r="D30" s="21">
        <v>17</v>
      </c>
      <c r="E30" s="28">
        <v>32</v>
      </c>
      <c r="F30" s="22">
        <v>141</v>
      </c>
      <c r="G30" s="23">
        <f t="shared" si="0"/>
        <v>17</v>
      </c>
      <c r="H30" s="24">
        <f t="shared" si="1"/>
        <v>158</v>
      </c>
      <c r="I30" s="22">
        <v>156</v>
      </c>
      <c r="J30" s="23">
        <f t="shared" si="2"/>
        <v>17</v>
      </c>
      <c r="K30" s="24">
        <f t="shared" si="3"/>
        <v>173</v>
      </c>
      <c r="L30" s="27">
        <f t="shared" si="4"/>
        <v>331</v>
      </c>
      <c r="M30" s="22">
        <v>142</v>
      </c>
      <c r="N30" s="23">
        <f t="shared" si="5"/>
        <v>17</v>
      </c>
      <c r="O30" s="24">
        <f t="shared" si="6"/>
        <v>159</v>
      </c>
      <c r="P30" s="27">
        <f t="shared" si="7"/>
        <v>490</v>
      </c>
      <c r="Q30" s="22">
        <v>139</v>
      </c>
      <c r="R30" s="23">
        <f t="shared" si="8"/>
        <v>17</v>
      </c>
      <c r="S30" s="24">
        <f t="shared" si="9"/>
        <v>156</v>
      </c>
      <c r="T30" s="27">
        <f t="shared" si="10"/>
        <v>646</v>
      </c>
      <c r="U30" s="22">
        <v>144</v>
      </c>
      <c r="V30" s="23">
        <f t="shared" si="11"/>
        <v>17</v>
      </c>
      <c r="W30" s="24">
        <f t="shared" si="12"/>
        <v>161</v>
      </c>
      <c r="X30" s="27">
        <f t="shared" si="13"/>
        <v>807</v>
      </c>
      <c r="Y30" s="22">
        <v>147</v>
      </c>
      <c r="Z30" s="23">
        <f t="shared" si="14"/>
        <v>17</v>
      </c>
      <c r="AA30" s="24">
        <f t="shared" si="15"/>
        <v>164</v>
      </c>
      <c r="AB30" s="25">
        <f t="shared" si="16"/>
        <v>971</v>
      </c>
      <c r="AC30" s="26">
        <f t="shared" si="19"/>
        <v>144.83333333333334</v>
      </c>
    </row>
    <row r="31" spans="1:29" ht="12.75">
      <c r="A31" s="19">
        <v>28</v>
      </c>
      <c r="B31" s="20" t="s">
        <v>178</v>
      </c>
      <c r="C31" s="20">
        <v>162</v>
      </c>
      <c r="D31" s="21">
        <v>34</v>
      </c>
      <c r="E31" s="28">
        <v>30</v>
      </c>
      <c r="F31" s="22">
        <v>134</v>
      </c>
      <c r="G31" s="23">
        <f t="shared" si="0"/>
        <v>34</v>
      </c>
      <c r="H31" s="24">
        <f t="shared" si="1"/>
        <v>168</v>
      </c>
      <c r="I31" s="22">
        <v>102</v>
      </c>
      <c r="J31" s="23">
        <f t="shared" si="2"/>
        <v>34</v>
      </c>
      <c r="K31" s="24">
        <f t="shared" si="3"/>
        <v>136</v>
      </c>
      <c r="L31" s="27">
        <f t="shared" si="4"/>
        <v>304</v>
      </c>
      <c r="M31" s="22">
        <v>148</v>
      </c>
      <c r="N31" s="23">
        <f t="shared" si="5"/>
        <v>34</v>
      </c>
      <c r="O31" s="24">
        <f t="shared" si="6"/>
        <v>182</v>
      </c>
      <c r="P31" s="27">
        <f t="shared" si="7"/>
        <v>486</v>
      </c>
      <c r="Q31" s="22">
        <v>133</v>
      </c>
      <c r="R31" s="23">
        <f t="shared" si="8"/>
        <v>34</v>
      </c>
      <c r="S31" s="24">
        <f t="shared" si="9"/>
        <v>167</v>
      </c>
      <c r="T31" s="27">
        <f t="shared" si="10"/>
        <v>653</v>
      </c>
      <c r="U31" s="22">
        <v>115</v>
      </c>
      <c r="V31" s="23">
        <f t="shared" si="11"/>
        <v>34</v>
      </c>
      <c r="W31" s="24">
        <f t="shared" si="12"/>
        <v>149</v>
      </c>
      <c r="X31" s="27">
        <f t="shared" si="13"/>
        <v>802</v>
      </c>
      <c r="Y31" s="22">
        <v>132</v>
      </c>
      <c r="Z31" s="23">
        <f t="shared" si="14"/>
        <v>34</v>
      </c>
      <c r="AA31" s="24">
        <f t="shared" si="15"/>
        <v>166</v>
      </c>
      <c r="AB31" s="25">
        <f t="shared" si="16"/>
        <v>968</v>
      </c>
      <c r="AC31" s="26">
        <f t="shared" si="19"/>
        <v>127.33333333333333</v>
      </c>
    </row>
    <row r="32" spans="1:29" ht="12.75">
      <c r="A32" s="19">
        <v>29</v>
      </c>
      <c r="B32" s="20" t="s">
        <v>218</v>
      </c>
      <c r="C32" s="20">
        <v>166</v>
      </c>
      <c r="D32" s="21">
        <v>30</v>
      </c>
      <c r="E32" s="28">
        <v>16</v>
      </c>
      <c r="F32" s="22">
        <v>156</v>
      </c>
      <c r="G32" s="23">
        <f t="shared" si="0"/>
        <v>30</v>
      </c>
      <c r="H32" s="24">
        <f t="shared" si="1"/>
        <v>186</v>
      </c>
      <c r="I32" s="22">
        <v>142</v>
      </c>
      <c r="J32" s="23">
        <f t="shared" si="2"/>
        <v>30</v>
      </c>
      <c r="K32" s="24">
        <f t="shared" si="3"/>
        <v>172</v>
      </c>
      <c r="L32" s="27">
        <f t="shared" si="4"/>
        <v>358</v>
      </c>
      <c r="M32" s="22">
        <v>104</v>
      </c>
      <c r="N32" s="23">
        <f t="shared" si="5"/>
        <v>30</v>
      </c>
      <c r="O32" s="24">
        <f t="shared" si="6"/>
        <v>134</v>
      </c>
      <c r="P32" s="27">
        <f t="shared" si="7"/>
        <v>492</v>
      </c>
      <c r="Q32" s="22">
        <v>113</v>
      </c>
      <c r="R32" s="23">
        <f t="shared" si="8"/>
        <v>30</v>
      </c>
      <c r="S32" s="24">
        <f t="shared" si="9"/>
        <v>143</v>
      </c>
      <c r="T32" s="27">
        <f t="shared" si="10"/>
        <v>635</v>
      </c>
      <c r="U32" s="22">
        <v>145</v>
      </c>
      <c r="V32" s="23">
        <f t="shared" si="11"/>
        <v>30</v>
      </c>
      <c r="W32" s="24">
        <f t="shared" si="12"/>
        <v>175</v>
      </c>
      <c r="X32" s="27">
        <f t="shared" si="13"/>
        <v>810</v>
      </c>
      <c r="Y32" s="22">
        <v>126</v>
      </c>
      <c r="Z32" s="23">
        <f t="shared" si="14"/>
        <v>30</v>
      </c>
      <c r="AA32" s="24">
        <f t="shared" si="15"/>
        <v>156</v>
      </c>
      <c r="AB32" s="25">
        <f t="shared" si="16"/>
        <v>966</v>
      </c>
      <c r="AC32" s="26">
        <f t="shared" si="19"/>
        <v>131</v>
      </c>
    </row>
    <row r="33" spans="1:29" ht="12.75">
      <c r="A33" s="19">
        <v>30</v>
      </c>
      <c r="B33" s="20" t="s">
        <v>214</v>
      </c>
      <c r="C33" s="20">
        <v>182</v>
      </c>
      <c r="D33" s="21">
        <v>16</v>
      </c>
      <c r="E33" s="28">
        <v>4</v>
      </c>
      <c r="F33" s="22">
        <v>143</v>
      </c>
      <c r="G33" s="23">
        <f t="shared" si="0"/>
        <v>16</v>
      </c>
      <c r="H33" s="24">
        <f t="shared" si="1"/>
        <v>159</v>
      </c>
      <c r="I33" s="22">
        <v>144</v>
      </c>
      <c r="J33" s="23">
        <f t="shared" si="2"/>
        <v>16</v>
      </c>
      <c r="K33" s="24">
        <f t="shared" si="3"/>
        <v>160</v>
      </c>
      <c r="L33" s="27">
        <f t="shared" si="4"/>
        <v>319</v>
      </c>
      <c r="M33" s="22">
        <v>164</v>
      </c>
      <c r="N33" s="23">
        <f t="shared" si="5"/>
        <v>16</v>
      </c>
      <c r="O33" s="24">
        <f t="shared" si="6"/>
        <v>180</v>
      </c>
      <c r="P33" s="27">
        <f t="shared" si="7"/>
        <v>499</v>
      </c>
      <c r="Q33" s="22">
        <v>117</v>
      </c>
      <c r="R33" s="23">
        <f t="shared" si="8"/>
        <v>16</v>
      </c>
      <c r="S33" s="24">
        <f t="shared" si="9"/>
        <v>133</v>
      </c>
      <c r="T33" s="27">
        <f t="shared" si="10"/>
        <v>632</v>
      </c>
      <c r="U33" s="22">
        <v>168</v>
      </c>
      <c r="V33" s="23">
        <f t="shared" si="11"/>
        <v>16</v>
      </c>
      <c r="W33" s="24">
        <f t="shared" si="12"/>
        <v>184</v>
      </c>
      <c r="X33" s="27">
        <f t="shared" si="13"/>
        <v>816</v>
      </c>
      <c r="Y33" s="22">
        <v>126</v>
      </c>
      <c r="Z33" s="23">
        <f t="shared" si="14"/>
        <v>16</v>
      </c>
      <c r="AA33" s="24">
        <f t="shared" si="15"/>
        <v>142</v>
      </c>
      <c r="AB33" s="25">
        <f t="shared" si="16"/>
        <v>958</v>
      </c>
      <c r="AC33" s="26">
        <f t="shared" si="19"/>
        <v>143.66666666666666</v>
      </c>
    </row>
    <row r="34" spans="1:29" ht="12.75">
      <c r="A34" s="19">
        <v>31</v>
      </c>
      <c r="B34" s="20" t="s">
        <v>149</v>
      </c>
      <c r="C34" s="20">
        <v>162</v>
      </c>
      <c r="D34" s="21">
        <v>34</v>
      </c>
      <c r="E34" s="28">
        <v>4</v>
      </c>
      <c r="F34" s="22">
        <v>121</v>
      </c>
      <c r="G34" s="23">
        <f t="shared" si="0"/>
        <v>34</v>
      </c>
      <c r="H34" s="24">
        <f t="shared" si="1"/>
        <v>155</v>
      </c>
      <c r="I34" s="22">
        <v>128</v>
      </c>
      <c r="J34" s="23">
        <f t="shared" si="2"/>
        <v>34</v>
      </c>
      <c r="K34" s="24">
        <f t="shared" si="3"/>
        <v>162</v>
      </c>
      <c r="L34" s="27">
        <f t="shared" si="4"/>
        <v>317</v>
      </c>
      <c r="M34" s="22">
        <v>117</v>
      </c>
      <c r="N34" s="23">
        <f t="shared" si="5"/>
        <v>34</v>
      </c>
      <c r="O34" s="24">
        <f t="shared" si="6"/>
        <v>151</v>
      </c>
      <c r="P34" s="27">
        <f t="shared" si="7"/>
        <v>468</v>
      </c>
      <c r="Q34" s="22">
        <v>167</v>
      </c>
      <c r="R34" s="23">
        <f t="shared" si="8"/>
        <v>34</v>
      </c>
      <c r="S34" s="24">
        <f t="shared" si="9"/>
        <v>201</v>
      </c>
      <c r="T34" s="27">
        <f t="shared" si="10"/>
        <v>669</v>
      </c>
      <c r="U34" s="22">
        <v>128</v>
      </c>
      <c r="V34" s="23">
        <f t="shared" si="11"/>
        <v>34</v>
      </c>
      <c r="W34" s="24">
        <f t="shared" si="12"/>
        <v>162</v>
      </c>
      <c r="X34" s="27">
        <f t="shared" si="13"/>
        <v>831</v>
      </c>
      <c r="Y34" s="22">
        <v>92</v>
      </c>
      <c r="Z34" s="23">
        <f t="shared" si="14"/>
        <v>34</v>
      </c>
      <c r="AA34" s="24">
        <f t="shared" si="15"/>
        <v>126</v>
      </c>
      <c r="AB34" s="25">
        <f t="shared" si="16"/>
        <v>957</v>
      </c>
      <c r="AC34" s="26">
        <f t="shared" si="19"/>
        <v>125.5</v>
      </c>
    </row>
    <row r="35" spans="1:29" ht="12.75">
      <c r="A35" s="19">
        <v>32</v>
      </c>
      <c r="B35" s="20" t="s">
        <v>166</v>
      </c>
      <c r="C35" s="20">
        <v>117</v>
      </c>
      <c r="D35" s="21">
        <v>74</v>
      </c>
      <c r="E35" s="28">
        <v>20</v>
      </c>
      <c r="F35" s="22">
        <v>87</v>
      </c>
      <c r="G35" s="23">
        <f t="shared" si="0"/>
        <v>74</v>
      </c>
      <c r="H35" s="24">
        <f t="shared" si="1"/>
        <v>161</v>
      </c>
      <c r="I35" s="22">
        <v>73</v>
      </c>
      <c r="J35" s="23">
        <f t="shared" si="2"/>
        <v>74</v>
      </c>
      <c r="K35" s="24">
        <f t="shared" si="3"/>
        <v>147</v>
      </c>
      <c r="L35" s="27">
        <f t="shared" si="4"/>
        <v>308</v>
      </c>
      <c r="M35" s="22">
        <v>100</v>
      </c>
      <c r="N35" s="23">
        <f t="shared" si="5"/>
        <v>74</v>
      </c>
      <c r="O35" s="24">
        <f t="shared" si="6"/>
        <v>174</v>
      </c>
      <c r="P35" s="27">
        <f t="shared" si="7"/>
        <v>482</v>
      </c>
      <c r="Q35" s="22">
        <v>93</v>
      </c>
      <c r="R35" s="23">
        <f t="shared" si="8"/>
        <v>74</v>
      </c>
      <c r="S35" s="24">
        <f t="shared" si="9"/>
        <v>167</v>
      </c>
      <c r="T35" s="27">
        <f t="shared" si="10"/>
        <v>649</v>
      </c>
      <c r="U35" s="22">
        <v>72</v>
      </c>
      <c r="V35" s="23">
        <f t="shared" si="11"/>
        <v>74</v>
      </c>
      <c r="W35" s="24">
        <f t="shared" si="12"/>
        <v>146</v>
      </c>
      <c r="X35" s="27">
        <f t="shared" si="13"/>
        <v>795</v>
      </c>
      <c r="Y35" s="22">
        <v>88</v>
      </c>
      <c r="Z35" s="23">
        <f t="shared" si="14"/>
        <v>74</v>
      </c>
      <c r="AA35" s="24">
        <f t="shared" si="15"/>
        <v>162</v>
      </c>
      <c r="AB35" s="25">
        <f t="shared" si="16"/>
        <v>957</v>
      </c>
      <c r="AC35" s="26">
        <f t="shared" si="19"/>
        <v>85.5</v>
      </c>
    </row>
    <row r="36" spans="1:29" ht="12.75">
      <c r="A36" s="19">
        <v>33</v>
      </c>
      <c r="B36" s="20" t="s">
        <v>155</v>
      </c>
      <c r="C36" s="20">
        <v>181</v>
      </c>
      <c r="D36" s="21">
        <v>17</v>
      </c>
      <c r="E36" s="28">
        <v>7</v>
      </c>
      <c r="F36" s="22">
        <v>128</v>
      </c>
      <c r="G36" s="23">
        <f t="shared" si="0"/>
        <v>17</v>
      </c>
      <c r="H36" s="24">
        <f t="shared" si="1"/>
        <v>145</v>
      </c>
      <c r="I36" s="22">
        <v>134</v>
      </c>
      <c r="J36" s="23">
        <f t="shared" si="2"/>
        <v>17</v>
      </c>
      <c r="K36" s="24">
        <f t="shared" si="3"/>
        <v>151</v>
      </c>
      <c r="L36" s="27">
        <f t="shared" si="4"/>
        <v>296</v>
      </c>
      <c r="M36" s="22">
        <v>183</v>
      </c>
      <c r="N36" s="23">
        <f t="shared" si="5"/>
        <v>17</v>
      </c>
      <c r="O36" s="24">
        <f t="shared" si="6"/>
        <v>200</v>
      </c>
      <c r="P36" s="27">
        <f t="shared" si="7"/>
        <v>496</v>
      </c>
      <c r="Q36" s="22">
        <v>114</v>
      </c>
      <c r="R36" s="23">
        <f t="shared" si="8"/>
        <v>17</v>
      </c>
      <c r="S36" s="24">
        <f t="shared" si="9"/>
        <v>131</v>
      </c>
      <c r="T36" s="27">
        <f t="shared" si="10"/>
        <v>627</v>
      </c>
      <c r="U36" s="22">
        <v>169</v>
      </c>
      <c r="V36" s="23">
        <f t="shared" si="11"/>
        <v>17</v>
      </c>
      <c r="W36" s="24">
        <f t="shared" si="12"/>
        <v>186</v>
      </c>
      <c r="X36" s="27">
        <f t="shared" si="13"/>
        <v>813</v>
      </c>
      <c r="Y36" s="22">
        <v>116</v>
      </c>
      <c r="Z36" s="23">
        <f t="shared" si="14"/>
        <v>17</v>
      </c>
      <c r="AA36" s="24">
        <f t="shared" si="15"/>
        <v>133</v>
      </c>
      <c r="AB36" s="25">
        <f t="shared" si="16"/>
        <v>946</v>
      </c>
      <c r="AC36" s="26">
        <f t="shared" si="19"/>
        <v>140.66666666666666</v>
      </c>
    </row>
    <row r="37" spans="1:29" ht="12.75">
      <c r="A37" s="19">
        <v>34</v>
      </c>
      <c r="B37" s="20" t="s">
        <v>148</v>
      </c>
      <c r="C37" s="20">
        <v>166</v>
      </c>
      <c r="D37" s="21">
        <v>30</v>
      </c>
      <c r="E37" s="28">
        <v>3</v>
      </c>
      <c r="F37" s="22">
        <v>144</v>
      </c>
      <c r="G37" s="23">
        <f t="shared" si="0"/>
        <v>30</v>
      </c>
      <c r="H37" s="24">
        <f t="shared" si="1"/>
        <v>174</v>
      </c>
      <c r="I37" s="22">
        <v>122</v>
      </c>
      <c r="J37" s="23">
        <f t="shared" si="2"/>
        <v>30</v>
      </c>
      <c r="K37" s="24">
        <f t="shared" si="3"/>
        <v>152</v>
      </c>
      <c r="L37" s="27">
        <f t="shared" si="4"/>
        <v>326</v>
      </c>
      <c r="M37" s="22">
        <v>118</v>
      </c>
      <c r="N37" s="23">
        <f t="shared" si="5"/>
        <v>30</v>
      </c>
      <c r="O37" s="24">
        <f t="shared" si="6"/>
        <v>148</v>
      </c>
      <c r="P37" s="27">
        <f t="shared" si="7"/>
        <v>474</v>
      </c>
      <c r="Q37" s="22">
        <v>149</v>
      </c>
      <c r="R37" s="23">
        <f t="shared" si="8"/>
        <v>30</v>
      </c>
      <c r="S37" s="24">
        <f t="shared" si="9"/>
        <v>179</v>
      </c>
      <c r="T37" s="27">
        <f t="shared" si="10"/>
        <v>653</v>
      </c>
      <c r="U37" s="22">
        <v>135</v>
      </c>
      <c r="V37" s="23">
        <f t="shared" si="11"/>
        <v>30</v>
      </c>
      <c r="W37" s="24">
        <f t="shared" si="12"/>
        <v>165</v>
      </c>
      <c r="X37" s="27">
        <f t="shared" si="13"/>
        <v>818</v>
      </c>
      <c r="Y37" s="22">
        <v>91</v>
      </c>
      <c r="Z37" s="23">
        <f t="shared" si="14"/>
        <v>30</v>
      </c>
      <c r="AA37" s="24">
        <f t="shared" si="15"/>
        <v>121</v>
      </c>
      <c r="AB37" s="25">
        <f t="shared" si="16"/>
        <v>939</v>
      </c>
      <c r="AC37" s="26">
        <f t="shared" si="19"/>
        <v>126.5</v>
      </c>
    </row>
    <row r="38" spans="1:29" ht="12.75">
      <c r="A38" s="19">
        <v>35</v>
      </c>
      <c r="B38" s="20" t="s">
        <v>153</v>
      </c>
      <c r="C38" s="20">
        <v>162</v>
      </c>
      <c r="D38" s="21">
        <v>34</v>
      </c>
      <c r="E38" s="28">
        <v>6</v>
      </c>
      <c r="F38" s="22">
        <v>130</v>
      </c>
      <c r="G38" s="23">
        <f t="shared" si="0"/>
        <v>34</v>
      </c>
      <c r="H38" s="24">
        <f t="shared" si="1"/>
        <v>164</v>
      </c>
      <c r="I38" s="22">
        <v>83</v>
      </c>
      <c r="J38" s="23">
        <f t="shared" si="2"/>
        <v>34</v>
      </c>
      <c r="K38" s="24">
        <f t="shared" si="3"/>
        <v>117</v>
      </c>
      <c r="L38" s="27">
        <f t="shared" si="4"/>
        <v>281</v>
      </c>
      <c r="M38" s="22">
        <v>91</v>
      </c>
      <c r="N38" s="23">
        <f t="shared" si="5"/>
        <v>34</v>
      </c>
      <c r="O38" s="24">
        <f t="shared" si="6"/>
        <v>125</v>
      </c>
      <c r="P38" s="27">
        <f t="shared" si="7"/>
        <v>406</v>
      </c>
      <c r="Q38" s="22">
        <v>145</v>
      </c>
      <c r="R38" s="23">
        <f t="shared" si="8"/>
        <v>34</v>
      </c>
      <c r="S38" s="24">
        <f t="shared" si="9"/>
        <v>179</v>
      </c>
      <c r="T38" s="27">
        <f t="shared" si="10"/>
        <v>585</v>
      </c>
      <c r="U38" s="22">
        <v>154</v>
      </c>
      <c r="V38" s="23">
        <f t="shared" si="11"/>
        <v>34</v>
      </c>
      <c r="W38" s="24">
        <f t="shared" si="12"/>
        <v>188</v>
      </c>
      <c r="X38" s="27">
        <f t="shared" si="13"/>
        <v>773</v>
      </c>
      <c r="Y38" s="22">
        <v>121</v>
      </c>
      <c r="Z38" s="23">
        <f t="shared" si="14"/>
        <v>34</v>
      </c>
      <c r="AA38" s="24">
        <f t="shared" si="15"/>
        <v>155</v>
      </c>
      <c r="AB38" s="25">
        <f t="shared" si="16"/>
        <v>928</v>
      </c>
      <c r="AC38" s="26">
        <f t="shared" si="19"/>
        <v>120.66666666666667</v>
      </c>
    </row>
    <row r="39" spans="1:29" ht="12.75">
      <c r="A39" s="19">
        <v>36</v>
      </c>
      <c r="B39" s="20" t="s">
        <v>220</v>
      </c>
      <c r="C39" s="20">
        <v>177</v>
      </c>
      <c r="D39" s="21">
        <v>20</v>
      </c>
      <c r="E39" s="28">
        <v>28</v>
      </c>
      <c r="F39" s="22">
        <v>129</v>
      </c>
      <c r="G39" s="23">
        <f t="shared" si="0"/>
        <v>20</v>
      </c>
      <c r="H39" s="24">
        <f t="shared" si="1"/>
        <v>149</v>
      </c>
      <c r="I39" s="22">
        <v>136</v>
      </c>
      <c r="J39" s="23">
        <f t="shared" si="2"/>
        <v>20</v>
      </c>
      <c r="K39" s="24">
        <f t="shared" si="3"/>
        <v>156</v>
      </c>
      <c r="L39" s="27">
        <f t="shared" si="4"/>
        <v>305</v>
      </c>
      <c r="M39" s="22">
        <v>115</v>
      </c>
      <c r="N39" s="23">
        <f t="shared" si="5"/>
        <v>20</v>
      </c>
      <c r="O39" s="24">
        <f t="shared" si="6"/>
        <v>135</v>
      </c>
      <c r="P39" s="27">
        <f t="shared" si="7"/>
        <v>440</v>
      </c>
      <c r="Q39" s="22">
        <v>159</v>
      </c>
      <c r="R39" s="23">
        <f t="shared" si="8"/>
        <v>20</v>
      </c>
      <c r="S39" s="24">
        <f t="shared" si="9"/>
        <v>179</v>
      </c>
      <c r="T39" s="27">
        <f t="shared" si="10"/>
        <v>619</v>
      </c>
      <c r="U39" s="22">
        <v>147</v>
      </c>
      <c r="V39" s="23">
        <f t="shared" si="11"/>
        <v>20</v>
      </c>
      <c r="W39" s="24">
        <f t="shared" si="12"/>
        <v>167</v>
      </c>
      <c r="X39" s="27">
        <f t="shared" si="13"/>
        <v>786</v>
      </c>
      <c r="Y39" s="22">
        <v>111</v>
      </c>
      <c r="Z39" s="23">
        <f t="shared" si="14"/>
        <v>20</v>
      </c>
      <c r="AA39" s="24">
        <f t="shared" si="15"/>
        <v>131</v>
      </c>
      <c r="AB39" s="25">
        <f t="shared" si="16"/>
        <v>917</v>
      </c>
      <c r="AC39" s="26">
        <f aca="true" t="shared" si="20" ref="AC39:AC48">AVERAGE(F39,I39,M39,Q39,U39,Y39)</f>
        <v>132.83333333333334</v>
      </c>
    </row>
    <row r="40" spans="1:29" ht="12.75">
      <c r="A40" s="19">
        <v>37</v>
      </c>
      <c r="B40" s="20" t="s">
        <v>160</v>
      </c>
      <c r="C40" s="20">
        <v>184</v>
      </c>
      <c r="D40" s="21">
        <v>14</v>
      </c>
      <c r="E40" s="28">
        <v>11</v>
      </c>
      <c r="F40" s="22">
        <v>159</v>
      </c>
      <c r="G40" s="23">
        <f t="shared" si="0"/>
        <v>14</v>
      </c>
      <c r="H40" s="24">
        <f t="shared" si="1"/>
        <v>173</v>
      </c>
      <c r="I40" s="22">
        <v>138</v>
      </c>
      <c r="J40" s="23">
        <f t="shared" si="2"/>
        <v>14</v>
      </c>
      <c r="K40" s="24">
        <f t="shared" si="3"/>
        <v>152</v>
      </c>
      <c r="L40" s="27">
        <f t="shared" si="4"/>
        <v>325</v>
      </c>
      <c r="M40" s="22">
        <v>128</v>
      </c>
      <c r="N40" s="23">
        <f t="shared" si="5"/>
        <v>14</v>
      </c>
      <c r="O40" s="24">
        <f t="shared" si="6"/>
        <v>142</v>
      </c>
      <c r="P40" s="27">
        <f t="shared" si="7"/>
        <v>467</v>
      </c>
      <c r="Q40" s="22">
        <v>130</v>
      </c>
      <c r="R40" s="23">
        <f t="shared" si="8"/>
        <v>14</v>
      </c>
      <c r="S40" s="24">
        <f t="shared" si="9"/>
        <v>144</v>
      </c>
      <c r="T40" s="27">
        <f t="shared" si="10"/>
        <v>611</v>
      </c>
      <c r="U40" s="22">
        <v>123</v>
      </c>
      <c r="V40" s="23">
        <f t="shared" si="11"/>
        <v>14</v>
      </c>
      <c r="W40" s="24">
        <f t="shared" si="12"/>
        <v>137</v>
      </c>
      <c r="X40" s="27">
        <f t="shared" si="13"/>
        <v>748</v>
      </c>
      <c r="Y40" s="22">
        <v>147</v>
      </c>
      <c r="Z40" s="23">
        <f t="shared" si="14"/>
        <v>14</v>
      </c>
      <c r="AA40" s="24">
        <f t="shared" si="15"/>
        <v>161</v>
      </c>
      <c r="AB40" s="25">
        <f t="shared" si="16"/>
        <v>909</v>
      </c>
      <c r="AC40" s="26">
        <f t="shared" si="20"/>
        <v>137.5</v>
      </c>
    </row>
    <row r="41" spans="1:29" ht="12.75">
      <c r="A41" s="19">
        <v>38</v>
      </c>
      <c r="B41" s="20" t="s">
        <v>176</v>
      </c>
      <c r="C41" s="20">
        <v>139</v>
      </c>
      <c r="D41" s="21">
        <v>54</v>
      </c>
      <c r="E41" s="28">
        <v>29</v>
      </c>
      <c r="F41" s="22">
        <v>101</v>
      </c>
      <c r="G41" s="23">
        <f t="shared" si="0"/>
        <v>54</v>
      </c>
      <c r="H41" s="24">
        <f t="shared" si="1"/>
        <v>155</v>
      </c>
      <c r="I41" s="22">
        <v>102</v>
      </c>
      <c r="J41" s="23">
        <f t="shared" si="2"/>
        <v>54</v>
      </c>
      <c r="K41" s="24">
        <f t="shared" si="3"/>
        <v>156</v>
      </c>
      <c r="L41" s="27">
        <f t="shared" si="4"/>
        <v>311</v>
      </c>
      <c r="M41" s="22">
        <v>142</v>
      </c>
      <c r="N41" s="23">
        <f t="shared" si="5"/>
        <v>54</v>
      </c>
      <c r="O41" s="24">
        <f t="shared" si="6"/>
        <v>196</v>
      </c>
      <c r="P41" s="27">
        <f t="shared" si="7"/>
        <v>507</v>
      </c>
      <c r="Q41" s="22">
        <v>87</v>
      </c>
      <c r="R41" s="23">
        <f t="shared" si="8"/>
        <v>54</v>
      </c>
      <c r="S41" s="24">
        <f t="shared" si="9"/>
        <v>141</v>
      </c>
      <c r="T41" s="27">
        <f t="shared" si="10"/>
        <v>648</v>
      </c>
      <c r="U41" s="22">
        <v>82</v>
      </c>
      <c r="V41" s="23">
        <f t="shared" si="11"/>
        <v>54</v>
      </c>
      <c r="W41" s="24">
        <f t="shared" si="12"/>
        <v>136</v>
      </c>
      <c r="X41" s="27">
        <f t="shared" si="13"/>
        <v>784</v>
      </c>
      <c r="Y41" s="22">
        <v>56</v>
      </c>
      <c r="Z41" s="23">
        <f t="shared" si="14"/>
        <v>54</v>
      </c>
      <c r="AA41" s="24">
        <f t="shared" si="15"/>
        <v>110</v>
      </c>
      <c r="AB41" s="25">
        <f t="shared" si="16"/>
        <v>894</v>
      </c>
      <c r="AC41" s="26">
        <f t="shared" si="20"/>
        <v>95</v>
      </c>
    </row>
    <row r="42" spans="1:29" ht="12.75">
      <c r="A42" s="19">
        <v>39</v>
      </c>
      <c r="B42" s="20" t="s">
        <v>161</v>
      </c>
      <c r="C42" s="20">
        <v>190</v>
      </c>
      <c r="D42" s="21">
        <v>9</v>
      </c>
      <c r="E42" s="28">
        <v>14</v>
      </c>
      <c r="F42" s="22">
        <v>152</v>
      </c>
      <c r="G42" s="23">
        <f t="shared" si="0"/>
        <v>9</v>
      </c>
      <c r="H42" s="24">
        <f t="shared" si="1"/>
        <v>161</v>
      </c>
      <c r="I42" s="22">
        <v>159</v>
      </c>
      <c r="J42" s="23">
        <f t="shared" si="2"/>
        <v>9</v>
      </c>
      <c r="K42" s="24">
        <f t="shared" si="3"/>
        <v>168</v>
      </c>
      <c r="L42" s="27">
        <f t="shared" si="4"/>
        <v>329</v>
      </c>
      <c r="M42" s="22">
        <v>114</v>
      </c>
      <c r="N42" s="23">
        <f t="shared" si="5"/>
        <v>9</v>
      </c>
      <c r="O42" s="24">
        <f t="shared" si="6"/>
        <v>123</v>
      </c>
      <c r="P42" s="27">
        <f t="shared" si="7"/>
        <v>452</v>
      </c>
      <c r="Q42" s="22">
        <v>123</v>
      </c>
      <c r="R42" s="23">
        <f t="shared" si="8"/>
        <v>9</v>
      </c>
      <c r="S42" s="24">
        <f t="shared" si="9"/>
        <v>132</v>
      </c>
      <c r="T42" s="27">
        <f t="shared" si="10"/>
        <v>584</v>
      </c>
      <c r="U42" s="22">
        <v>151</v>
      </c>
      <c r="V42" s="23">
        <f t="shared" si="11"/>
        <v>9</v>
      </c>
      <c r="W42" s="24">
        <f t="shared" si="12"/>
        <v>160</v>
      </c>
      <c r="X42" s="27">
        <f t="shared" si="13"/>
        <v>744</v>
      </c>
      <c r="Y42" s="22">
        <v>131</v>
      </c>
      <c r="Z42" s="23">
        <f t="shared" si="14"/>
        <v>9</v>
      </c>
      <c r="AA42" s="24">
        <f t="shared" si="15"/>
        <v>140</v>
      </c>
      <c r="AB42" s="25">
        <f t="shared" si="16"/>
        <v>884</v>
      </c>
      <c r="AC42" s="26">
        <f t="shared" si="20"/>
        <v>138.33333333333334</v>
      </c>
    </row>
    <row r="43" spans="1:29" ht="12.75">
      <c r="A43" s="19">
        <v>40</v>
      </c>
      <c r="B43" s="20" t="s">
        <v>168</v>
      </c>
      <c r="C43" s="20">
        <v>140</v>
      </c>
      <c r="D43" s="21">
        <v>54</v>
      </c>
      <c r="E43" s="28">
        <v>22</v>
      </c>
      <c r="F43" s="22">
        <v>74</v>
      </c>
      <c r="G43" s="23">
        <f t="shared" si="0"/>
        <v>54</v>
      </c>
      <c r="H43" s="24">
        <f t="shared" si="1"/>
        <v>128</v>
      </c>
      <c r="I43" s="22">
        <v>97</v>
      </c>
      <c r="J43" s="23">
        <f t="shared" si="2"/>
        <v>54</v>
      </c>
      <c r="K43" s="24">
        <f t="shared" si="3"/>
        <v>151</v>
      </c>
      <c r="L43" s="27">
        <f t="shared" si="4"/>
        <v>279</v>
      </c>
      <c r="M43" s="22">
        <v>143</v>
      </c>
      <c r="N43" s="23">
        <f t="shared" si="5"/>
        <v>54</v>
      </c>
      <c r="O43" s="24">
        <f t="shared" si="6"/>
        <v>197</v>
      </c>
      <c r="P43" s="27">
        <f t="shared" si="7"/>
        <v>476</v>
      </c>
      <c r="Q43" s="22">
        <v>68</v>
      </c>
      <c r="R43" s="23">
        <f t="shared" si="8"/>
        <v>54</v>
      </c>
      <c r="S43" s="24">
        <f t="shared" si="9"/>
        <v>122</v>
      </c>
      <c r="T43" s="27">
        <f t="shared" si="10"/>
        <v>598</v>
      </c>
      <c r="U43" s="22">
        <v>93</v>
      </c>
      <c r="V43" s="23">
        <f t="shared" si="11"/>
        <v>54</v>
      </c>
      <c r="W43" s="24">
        <f t="shared" si="12"/>
        <v>147</v>
      </c>
      <c r="X43" s="27">
        <f t="shared" si="13"/>
        <v>745</v>
      </c>
      <c r="Y43" s="22">
        <v>85</v>
      </c>
      <c r="Z43" s="23">
        <f t="shared" si="14"/>
        <v>54</v>
      </c>
      <c r="AA43" s="24">
        <f t="shared" si="15"/>
        <v>139</v>
      </c>
      <c r="AB43" s="25">
        <f t="shared" si="16"/>
        <v>884</v>
      </c>
      <c r="AC43" s="26">
        <f t="shared" si="20"/>
        <v>93.33333333333333</v>
      </c>
    </row>
    <row r="44" spans="1:29" ht="12.75">
      <c r="A44" s="19">
        <v>41</v>
      </c>
      <c r="B44" s="20" t="s">
        <v>221</v>
      </c>
      <c r="C44" s="20">
        <v>176</v>
      </c>
      <c r="D44" s="21">
        <v>21</v>
      </c>
      <c r="E44" s="28">
        <v>31</v>
      </c>
      <c r="F44" s="22">
        <v>105</v>
      </c>
      <c r="G44" s="23">
        <f t="shared" si="0"/>
        <v>21</v>
      </c>
      <c r="H44" s="24">
        <f t="shared" si="1"/>
        <v>126</v>
      </c>
      <c r="I44" s="22">
        <v>122</v>
      </c>
      <c r="J44" s="23">
        <f t="shared" si="2"/>
        <v>21</v>
      </c>
      <c r="K44" s="24">
        <f t="shared" si="3"/>
        <v>143</v>
      </c>
      <c r="L44" s="27">
        <f t="shared" si="4"/>
        <v>269</v>
      </c>
      <c r="M44" s="22">
        <v>150</v>
      </c>
      <c r="N44" s="23">
        <f t="shared" si="5"/>
        <v>21</v>
      </c>
      <c r="O44" s="24">
        <f t="shared" si="6"/>
        <v>171</v>
      </c>
      <c r="P44" s="27">
        <f t="shared" si="7"/>
        <v>440</v>
      </c>
      <c r="Q44" s="22">
        <v>169</v>
      </c>
      <c r="R44" s="23">
        <f t="shared" si="8"/>
        <v>21</v>
      </c>
      <c r="S44" s="24">
        <f t="shared" si="9"/>
        <v>190</v>
      </c>
      <c r="T44" s="27">
        <f t="shared" si="10"/>
        <v>630</v>
      </c>
      <c r="U44" s="22">
        <v>162</v>
      </c>
      <c r="V44" s="23">
        <f t="shared" si="11"/>
        <v>21</v>
      </c>
      <c r="W44" s="24">
        <f t="shared" si="12"/>
        <v>183</v>
      </c>
      <c r="X44" s="27">
        <f t="shared" si="13"/>
        <v>813</v>
      </c>
      <c r="Y44" s="22">
        <v>49</v>
      </c>
      <c r="Z44" s="23">
        <f t="shared" si="14"/>
        <v>21</v>
      </c>
      <c r="AA44" s="24">
        <f t="shared" si="15"/>
        <v>70</v>
      </c>
      <c r="AB44" s="25">
        <f t="shared" si="16"/>
        <v>883</v>
      </c>
      <c r="AC44" s="26">
        <f t="shared" si="20"/>
        <v>126.16666666666667</v>
      </c>
    </row>
    <row r="45" spans="1:29" ht="12.75">
      <c r="A45" s="19">
        <v>42</v>
      </c>
      <c r="B45" s="20" t="s">
        <v>156</v>
      </c>
      <c r="C45" s="20">
        <v>168</v>
      </c>
      <c r="D45" s="21">
        <v>28</v>
      </c>
      <c r="E45" s="28">
        <v>8</v>
      </c>
      <c r="F45" s="22">
        <v>103</v>
      </c>
      <c r="G45" s="23">
        <f t="shared" si="0"/>
        <v>28</v>
      </c>
      <c r="H45" s="24">
        <f t="shared" si="1"/>
        <v>131</v>
      </c>
      <c r="I45" s="22">
        <v>106</v>
      </c>
      <c r="J45" s="23">
        <f t="shared" si="2"/>
        <v>28</v>
      </c>
      <c r="K45" s="24">
        <f t="shared" si="3"/>
        <v>134</v>
      </c>
      <c r="L45" s="27">
        <f t="shared" si="4"/>
        <v>265</v>
      </c>
      <c r="M45" s="22">
        <v>122</v>
      </c>
      <c r="N45" s="23">
        <f t="shared" si="5"/>
        <v>28</v>
      </c>
      <c r="O45" s="24">
        <f t="shared" si="6"/>
        <v>150</v>
      </c>
      <c r="P45" s="27">
        <f t="shared" si="7"/>
        <v>415</v>
      </c>
      <c r="Q45" s="22">
        <v>162</v>
      </c>
      <c r="R45" s="23">
        <f t="shared" si="8"/>
        <v>28</v>
      </c>
      <c r="S45" s="24">
        <f t="shared" si="9"/>
        <v>190</v>
      </c>
      <c r="T45" s="27">
        <f t="shared" si="10"/>
        <v>605</v>
      </c>
      <c r="U45" s="22">
        <v>117</v>
      </c>
      <c r="V45" s="23">
        <f t="shared" si="11"/>
        <v>28</v>
      </c>
      <c r="W45" s="24">
        <f t="shared" si="12"/>
        <v>145</v>
      </c>
      <c r="X45" s="27">
        <f t="shared" si="13"/>
        <v>750</v>
      </c>
      <c r="Y45" s="22">
        <v>95</v>
      </c>
      <c r="Z45" s="23">
        <f t="shared" si="14"/>
        <v>28</v>
      </c>
      <c r="AA45" s="24">
        <f t="shared" si="15"/>
        <v>123</v>
      </c>
      <c r="AB45" s="25">
        <f t="shared" si="16"/>
        <v>873</v>
      </c>
      <c r="AC45" s="26">
        <f t="shared" si="20"/>
        <v>117.5</v>
      </c>
    </row>
    <row r="46" spans="1:29" ht="12.75">
      <c r="A46" s="19">
        <v>43</v>
      </c>
      <c r="B46" s="20" t="s">
        <v>177</v>
      </c>
      <c r="C46" s="20">
        <v>183</v>
      </c>
      <c r="D46" s="21">
        <v>15</v>
      </c>
      <c r="E46" s="28">
        <v>25</v>
      </c>
      <c r="F46" s="22">
        <v>110</v>
      </c>
      <c r="G46" s="23">
        <f t="shared" si="0"/>
        <v>15</v>
      </c>
      <c r="H46" s="24">
        <f t="shared" si="1"/>
        <v>125</v>
      </c>
      <c r="I46" s="22">
        <v>154</v>
      </c>
      <c r="J46" s="23">
        <f t="shared" si="2"/>
        <v>15</v>
      </c>
      <c r="K46" s="24">
        <f t="shared" si="3"/>
        <v>169</v>
      </c>
      <c r="L46" s="27">
        <f t="shared" si="4"/>
        <v>294</v>
      </c>
      <c r="M46" s="22">
        <v>103</v>
      </c>
      <c r="N46" s="23">
        <f t="shared" si="5"/>
        <v>15</v>
      </c>
      <c r="O46" s="24">
        <f t="shared" si="6"/>
        <v>118</v>
      </c>
      <c r="P46" s="27">
        <f t="shared" si="7"/>
        <v>412</v>
      </c>
      <c r="Q46" s="22">
        <v>132</v>
      </c>
      <c r="R46" s="23">
        <f t="shared" si="8"/>
        <v>15</v>
      </c>
      <c r="S46" s="24">
        <f t="shared" si="9"/>
        <v>147</v>
      </c>
      <c r="T46" s="27">
        <f t="shared" si="10"/>
        <v>559</v>
      </c>
      <c r="U46" s="22">
        <v>119</v>
      </c>
      <c r="V46" s="23">
        <f t="shared" si="11"/>
        <v>15</v>
      </c>
      <c r="W46" s="24">
        <f t="shared" si="12"/>
        <v>134</v>
      </c>
      <c r="X46" s="27">
        <f t="shared" si="13"/>
        <v>693</v>
      </c>
      <c r="Y46" s="22">
        <v>105</v>
      </c>
      <c r="Z46" s="23">
        <f t="shared" si="14"/>
        <v>15</v>
      </c>
      <c r="AA46" s="24">
        <f t="shared" si="15"/>
        <v>120</v>
      </c>
      <c r="AB46" s="25">
        <f t="shared" si="16"/>
        <v>813</v>
      </c>
      <c r="AC46" s="26">
        <f t="shared" si="20"/>
        <v>120.5</v>
      </c>
    </row>
    <row r="47" spans="1:29" ht="12.75">
      <c r="A47" s="19">
        <v>44</v>
      </c>
      <c r="B47" s="20" t="s">
        <v>175</v>
      </c>
      <c r="C47" s="20">
        <v>185</v>
      </c>
      <c r="D47" s="21">
        <v>13</v>
      </c>
      <c r="E47" s="28">
        <v>27</v>
      </c>
      <c r="F47" s="22">
        <v>114</v>
      </c>
      <c r="G47" s="23">
        <f t="shared" si="0"/>
        <v>13</v>
      </c>
      <c r="H47" s="24">
        <f t="shared" si="1"/>
        <v>127</v>
      </c>
      <c r="I47" s="22">
        <v>130</v>
      </c>
      <c r="J47" s="23">
        <f t="shared" si="2"/>
        <v>13</v>
      </c>
      <c r="K47" s="24">
        <f t="shared" si="3"/>
        <v>143</v>
      </c>
      <c r="L47" s="27">
        <f t="shared" si="4"/>
        <v>270</v>
      </c>
      <c r="M47" s="22">
        <v>155</v>
      </c>
      <c r="N47" s="23">
        <f t="shared" si="5"/>
        <v>13</v>
      </c>
      <c r="O47" s="24">
        <f t="shared" si="6"/>
        <v>168</v>
      </c>
      <c r="P47" s="27">
        <f t="shared" si="7"/>
        <v>438</v>
      </c>
      <c r="Q47" s="22">
        <v>122</v>
      </c>
      <c r="R47" s="23">
        <f t="shared" si="8"/>
        <v>13</v>
      </c>
      <c r="S47" s="24">
        <f t="shared" si="9"/>
        <v>135</v>
      </c>
      <c r="T47" s="27">
        <f t="shared" si="10"/>
        <v>573</v>
      </c>
      <c r="U47" s="22">
        <v>107</v>
      </c>
      <c r="V47" s="23">
        <f t="shared" si="11"/>
        <v>13</v>
      </c>
      <c r="W47" s="24">
        <f t="shared" si="12"/>
        <v>120</v>
      </c>
      <c r="X47" s="27">
        <f t="shared" si="13"/>
        <v>693</v>
      </c>
      <c r="Y47" s="22">
        <v>89</v>
      </c>
      <c r="Z47" s="23">
        <f t="shared" si="14"/>
        <v>13</v>
      </c>
      <c r="AA47" s="24">
        <f t="shared" si="15"/>
        <v>102</v>
      </c>
      <c r="AB47" s="25">
        <f t="shared" si="16"/>
        <v>795</v>
      </c>
      <c r="AC47" s="26">
        <f t="shared" si="20"/>
        <v>119.5</v>
      </c>
    </row>
    <row r="48" spans="1:29" ht="12.75">
      <c r="A48" s="19">
        <v>45</v>
      </c>
      <c r="B48" s="20" t="s">
        <v>185</v>
      </c>
      <c r="C48" s="20">
        <v>170</v>
      </c>
      <c r="D48" s="21">
        <v>27</v>
      </c>
      <c r="E48" s="28">
        <v>30</v>
      </c>
      <c r="F48" s="22">
        <v>118</v>
      </c>
      <c r="G48" s="23">
        <f t="shared" si="0"/>
        <v>27</v>
      </c>
      <c r="H48" s="24">
        <f t="shared" si="1"/>
        <v>145</v>
      </c>
      <c r="I48" s="22">
        <v>120</v>
      </c>
      <c r="J48" s="23">
        <f t="shared" si="2"/>
        <v>27</v>
      </c>
      <c r="K48" s="24">
        <f t="shared" si="3"/>
        <v>147</v>
      </c>
      <c r="L48" s="27">
        <f t="shared" si="4"/>
        <v>292</v>
      </c>
      <c r="M48" s="22">
        <v>183</v>
      </c>
      <c r="N48" s="23">
        <f t="shared" si="5"/>
        <v>27</v>
      </c>
      <c r="O48" s="24">
        <f t="shared" si="6"/>
        <v>210</v>
      </c>
      <c r="P48" s="27">
        <f t="shared" si="7"/>
        <v>502</v>
      </c>
      <c r="Q48" s="22">
        <v>108</v>
      </c>
      <c r="R48" s="23">
        <f t="shared" si="8"/>
        <v>27</v>
      </c>
      <c r="S48" s="24">
        <f t="shared" si="9"/>
        <v>135</v>
      </c>
      <c r="T48" s="27">
        <f t="shared" si="10"/>
        <v>637</v>
      </c>
      <c r="U48" s="22" t="s">
        <v>258</v>
      </c>
      <c r="V48" s="23">
        <f t="shared" si="11"/>
        <v>27</v>
      </c>
      <c r="W48" s="24">
        <f t="shared" si="12"/>
        <v>27</v>
      </c>
      <c r="X48" s="27">
        <f t="shared" si="13"/>
        <v>664</v>
      </c>
      <c r="Y48" s="22" t="s">
        <v>258</v>
      </c>
      <c r="Z48" s="23">
        <f t="shared" si="14"/>
        <v>27</v>
      </c>
      <c r="AA48" s="24">
        <f t="shared" si="15"/>
        <v>27</v>
      </c>
      <c r="AB48" s="25">
        <f t="shared" si="16"/>
        <v>691</v>
      </c>
      <c r="AC48" s="26">
        <f t="shared" si="20"/>
        <v>132.25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showZeros="0" zoomScalePageLayoutView="0" workbookViewId="0" topLeftCell="A64">
      <selection activeCell="B88" sqref="B8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6" t="s">
        <v>222</v>
      </c>
      <c r="B1" s="61"/>
      <c r="D1" s="67"/>
      <c r="E1" s="61"/>
      <c r="F1" s="61"/>
      <c r="G1" s="68"/>
      <c r="H1" s="68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176</v>
      </c>
      <c r="C4" s="58">
        <v>29</v>
      </c>
      <c r="D4" s="9">
        <v>101</v>
      </c>
      <c r="E4" s="9">
        <v>102</v>
      </c>
      <c r="F4" s="9">
        <v>142</v>
      </c>
      <c r="G4" s="10">
        <f>SUM(D4:F4)</f>
        <v>345</v>
      </c>
      <c r="H4" s="11">
        <f>AVERAGE(D4:F4)</f>
        <v>115</v>
      </c>
    </row>
    <row r="5" spans="1:8" ht="15">
      <c r="A5" s="6">
        <v>2</v>
      </c>
      <c r="B5" s="7" t="s">
        <v>157</v>
      </c>
      <c r="C5" s="58">
        <v>9</v>
      </c>
      <c r="D5" s="9">
        <v>96</v>
      </c>
      <c r="E5" s="9">
        <v>115</v>
      </c>
      <c r="F5" s="9">
        <v>127</v>
      </c>
      <c r="G5" s="10">
        <f>SUM(D5:F5)</f>
        <v>338</v>
      </c>
      <c r="H5" s="11">
        <f>AVERAGE(D5:F5)</f>
        <v>112.66666666666667</v>
      </c>
    </row>
    <row r="6" spans="1:8" ht="15">
      <c r="A6" s="6">
        <v>3</v>
      </c>
      <c r="B6" s="7" t="s">
        <v>216</v>
      </c>
      <c r="C6" s="58">
        <v>9</v>
      </c>
      <c r="D6" s="9">
        <v>112</v>
      </c>
      <c r="E6" s="9">
        <v>99</v>
      </c>
      <c r="F6" s="9">
        <v>115</v>
      </c>
      <c r="G6" s="10">
        <f>SUM(D6:F6)</f>
        <v>326</v>
      </c>
      <c r="H6" s="11">
        <f>AVERAGE(D6:F6)</f>
        <v>108.66666666666667</v>
      </c>
    </row>
    <row r="7" spans="1:8" ht="15">
      <c r="A7" s="6">
        <v>4</v>
      </c>
      <c r="B7" s="7" t="s">
        <v>168</v>
      </c>
      <c r="C7" s="58">
        <v>22</v>
      </c>
      <c r="D7" s="9">
        <v>74</v>
      </c>
      <c r="E7" s="9">
        <v>97</v>
      </c>
      <c r="F7" s="9">
        <v>143</v>
      </c>
      <c r="G7" s="10">
        <f>SUM(D7:F7)</f>
        <v>314</v>
      </c>
      <c r="H7" s="11">
        <f>AVERAGE(D7:F7)</f>
        <v>104.66666666666667</v>
      </c>
    </row>
    <row r="8" spans="1:8" ht="15">
      <c r="A8" s="6">
        <v>5</v>
      </c>
      <c r="B8" s="7" t="s">
        <v>172</v>
      </c>
      <c r="C8" s="58">
        <v>25</v>
      </c>
      <c r="D8" s="9">
        <v>93</v>
      </c>
      <c r="E8" s="9">
        <v>115</v>
      </c>
      <c r="F8" s="9">
        <v>83</v>
      </c>
      <c r="G8" s="10">
        <f>SUM(D8:F8)</f>
        <v>291</v>
      </c>
      <c r="H8" s="11">
        <f>AVERAGE(D8:F8)</f>
        <v>97</v>
      </c>
    </row>
    <row r="12" spans="1:8" ht="15">
      <c r="A12" s="66" t="s">
        <v>223</v>
      </c>
      <c r="B12" s="61"/>
      <c r="D12" s="67"/>
      <c r="E12" s="61"/>
      <c r="F12" s="61"/>
      <c r="G12" s="68"/>
      <c r="H12" s="68"/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162</v>
      </c>
      <c r="C15" s="8">
        <v>15</v>
      </c>
      <c r="D15" s="9">
        <v>157</v>
      </c>
      <c r="E15" s="9">
        <v>155</v>
      </c>
      <c r="F15" s="9">
        <v>181</v>
      </c>
      <c r="G15" s="10">
        <f aca="true" t="shared" si="0" ref="G15:G23">SUM(D15:F15)</f>
        <v>493</v>
      </c>
      <c r="H15" s="11">
        <f aca="true" t="shared" si="1" ref="H15:H23">AVERAGE(D15:F15)</f>
        <v>164.33333333333334</v>
      </c>
    </row>
    <row r="16" spans="1:8" ht="15">
      <c r="A16" s="6">
        <v>2</v>
      </c>
      <c r="B16" s="7" t="s">
        <v>214</v>
      </c>
      <c r="C16" s="8">
        <v>4</v>
      </c>
      <c r="D16" s="9">
        <v>143</v>
      </c>
      <c r="E16" s="9">
        <v>144</v>
      </c>
      <c r="F16" s="9">
        <v>164</v>
      </c>
      <c r="G16" s="10">
        <f t="shared" si="0"/>
        <v>451</v>
      </c>
      <c r="H16" s="11">
        <f t="shared" si="1"/>
        <v>150.33333333333334</v>
      </c>
    </row>
    <row r="17" spans="1:8" ht="15">
      <c r="A17" s="6">
        <v>3</v>
      </c>
      <c r="B17" s="7" t="s">
        <v>198</v>
      </c>
      <c r="C17" s="8">
        <v>4</v>
      </c>
      <c r="D17" s="9">
        <v>177</v>
      </c>
      <c r="E17" s="9">
        <v>122</v>
      </c>
      <c r="F17" s="9">
        <v>131</v>
      </c>
      <c r="G17" s="10">
        <f t="shared" si="0"/>
        <v>430</v>
      </c>
      <c r="H17" s="11">
        <f t="shared" si="1"/>
        <v>143.33333333333334</v>
      </c>
    </row>
    <row r="18" spans="1:8" ht="15">
      <c r="A18" s="6">
        <v>4</v>
      </c>
      <c r="B18" s="7" t="s">
        <v>161</v>
      </c>
      <c r="C18" s="8">
        <v>14</v>
      </c>
      <c r="D18" s="9">
        <v>152</v>
      </c>
      <c r="E18" s="9">
        <v>159</v>
      </c>
      <c r="F18" s="9">
        <v>114</v>
      </c>
      <c r="G18" s="10">
        <f t="shared" si="0"/>
        <v>425</v>
      </c>
      <c r="H18" s="11">
        <f t="shared" si="1"/>
        <v>141.66666666666666</v>
      </c>
    </row>
    <row r="19" spans="1:8" ht="15">
      <c r="A19" s="6">
        <v>5</v>
      </c>
      <c r="B19" s="7" t="s">
        <v>81</v>
      </c>
      <c r="C19" s="8">
        <v>12</v>
      </c>
      <c r="D19" s="9">
        <v>140</v>
      </c>
      <c r="E19" s="9">
        <v>130</v>
      </c>
      <c r="F19" s="9">
        <v>139</v>
      </c>
      <c r="G19" s="10">
        <f t="shared" si="0"/>
        <v>409</v>
      </c>
      <c r="H19" s="11">
        <f t="shared" si="1"/>
        <v>136.33333333333334</v>
      </c>
    </row>
    <row r="20" spans="1:8" ht="15">
      <c r="A20" s="6">
        <v>6</v>
      </c>
      <c r="B20" s="7" t="s">
        <v>154</v>
      </c>
      <c r="C20" s="8">
        <v>6</v>
      </c>
      <c r="D20" s="9">
        <v>164</v>
      </c>
      <c r="E20" s="9">
        <v>121</v>
      </c>
      <c r="F20" s="9">
        <v>105</v>
      </c>
      <c r="G20" s="10">
        <f t="shared" si="0"/>
        <v>390</v>
      </c>
      <c r="H20" s="11">
        <f t="shared" si="1"/>
        <v>130</v>
      </c>
    </row>
    <row r="21" spans="1:8" ht="15">
      <c r="A21" s="6">
        <v>7</v>
      </c>
      <c r="B21" s="7" t="s">
        <v>221</v>
      </c>
      <c r="C21" s="8">
        <v>31</v>
      </c>
      <c r="D21" s="9">
        <v>105</v>
      </c>
      <c r="E21" s="9">
        <v>122</v>
      </c>
      <c r="F21" s="9">
        <v>150</v>
      </c>
      <c r="G21" s="10">
        <f t="shared" si="0"/>
        <v>377</v>
      </c>
      <c r="H21" s="11">
        <f t="shared" si="1"/>
        <v>125.66666666666667</v>
      </c>
    </row>
    <row r="22" spans="1:8" ht="15">
      <c r="A22" s="6">
        <v>8</v>
      </c>
      <c r="B22" s="7" t="s">
        <v>177</v>
      </c>
      <c r="C22" s="8">
        <v>25</v>
      </c>
      <c r="D22" s="9">
        <v>110</v>
      </c>
      <c r="E22" s="9">
        <v>154</v>
      </c>
      <c r="F22" s="9">
        <v>103</v>
      </c>
      <c r="G22" s="10">
        <f t="shared" si="0"/>
        <v>367</v>
      </c>
      <c r="H22" s="11">
        <f t="shared" si="1"/>
        <v>122.33333333333333</v>
      </c>
    </row>
    <row r="23" spans="1:8" ht="15">
      <c r="A23" s="6">
        <v>9</v>
      </c>
      <c r="B23" s="7" t="s">
        <v>156</v>
      </c>
      <c r="C23" s="8">
        <v>8</v>
      </c>
      <c r="D23" s="9">
        <v>103</v>
      </c>
      <c r="E23" s="9">
        <v>106</v>
      </c>
      <c r="F23" s="9">
        <v>122</v>
      </c>
      <c r="G23" s="10">
        <f t="shared" si="0"/>
        <v>331</v>
      </c>
      <c r="H23" s="11">
        <f t="shared" si="1"/>
        <v>110.33333333333333</v>
      </c>
    </row>
    <row r="25" spans="1:8" ht="15">
      <c r="A25" s="66" t="s">
        <v>224</v>
      </c>
      <c r="B25" s="61"/>
      <c r="D25" s="67"/>
      <c r="E25" s="61"/>
      <c r="F25" s="61"/>
      <c r="G25" s="68"/>
      <c r="H25" s="68"/>
    </row>
    <row r="26" ht="15.75" thickBot="1"/>
    <row r="27" spans="1:8" ht="15.75">
      <c r="A27" s="4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9</v>
      </c>
      <c r="H27" s="5" t="s">
        <v>10</v>
      </c>
    </row>
    <row r="28" spans="1:8" ht="15">
      <c r="A28" s="6">
        <v>1</v>
      </c>
      <c r="B28" s="7" t="s">
        <v>127</v>
      </c>
      <c r="C28" s="57">
        <v>14</v>
      </c>
      <c r="D28" s="9">
        <v>180</v>
      </c>
      <c r="E28" s="9">
        <v>255</v>
      </c>
      <c r="F28" s="9">
        <v>142</v>
      </c>
      <c r="G28" s="10">
        <f aca="true" t="shared" si="2" ref="G28:G37">SUM(D28:F28)</f>
        <v>577</v>
      </c>
      <c r="H28" s="11">
        <f aca="true" t="shared" si="3" ref="H28:H37">AVERAGE(D28:F28)</f>
        <v>192.33333333333334</v>
      </c>
    </row>
    <row r="29" spans="1:8" ht="15">
      <c r="A29" s="6">
        <v>2</v>
      </c>
      <c r="B29" s="7" t="s">
        <v>212</v>
      </c>
      <c r="C29" s="57">
        <v>26</v>
      </c>
      <c r="D29" s="9">
        <v>191</v>
      </c>
      <c r="E29" s="9">
        <v>146</v>
      </c>
      <c r="F29" s="9">
        <v>199</v>
      </c>
      <c r="G29" s="10">
        <f t="shared" si="2"/>
        <v>536</v>
      </c>
      <c r="H29" s="11">
        <f t="shared" si="3"/>
        <v>178.66666666666666</v>
      </c>
    </row>
    <row r="30" spans="1:8" ht="15">
      <c r="A30" s="6">
        <v>3</v>
      </c>
      <c r="B30" s="7" t="s">
        <v>193</v>
      </c>
      <c r="C30" s="57">
        <v>25</v>
      </c>
      <c r="D30" s="9">
        <v>168</v>
      </c>
      <c r="E30" s="9">
        <v>179</v>
      </c>
      <c r="F30" s="9">
        <v>171</v>
      </c>
      <c r="G30" s="10">
        <f t="shared" si="2"/>
        <v>518</v>
      </c>
      <c r="H30" s="11">
        <f t="shared" si="3"/>
        <v>172.66666666666666</v>
      </c>
    </row>
    <row r="31" spans="1:8" ht="15">
      <c r="A31" s="6">
        <v>4</v>
      </c>
      <c r="B31" s="7" t="s">
        <v>192</v>
      </c>
      <c r="C31" s="57">
        <v>7</v>
      </c>
      <c r="D31" s="9">
        <v>180</v>
      </c>
      <c r="E31" s="9">
        <v>157</v>
      </c>
      <c r="F31" s="9">
        <v>155</v>
      </c>
      <c r="G31" s="10">
        <f t="shared" si="2"/>
        <v>492</v>
      </c>
      <c r="H31" s="11">
        <f t="shared" si="3"/>
        <v>164</v>
      </c>
    </row>
    <row r="32" spans="1:8" ht="15">
      <c r="A32" s="6">
        <v>5</v>
      </c>
      <c r="B32" s="7" t="s">
        <v>125</v>
      </c>
      <c r="C32" s="57">
        <v>11</v>
      </c>
      <c r="D32" s="9">
        <v>163</v>
      </c>
      <c r="E32" s="9">
        <v>161</v>
      </c>
      <c r="F32" s="9">
        <v>148</v>
      </c>
      <c r="G32" s="10">
        <f t="shared" si="2"/>
        <v>472</v>
      </c>
      <c r="H32" s="11">
        <f t="shared" si="3"/>
        <v>157.33333333333334</v>
      </c>
    </row>
    <row r="33" spans="1:8" ht="15">
      <c r="A33" s="6">
        <v>6</v>
      </c>
      <c r="B33" s="7" t="s">
        <v>133</v>
      </c>
      <c r="C33" s="57">
        <v>18</v>
      </c>
      <c r="D33" s="9">
        <v>115</v>
      </c>
      <c r="E33" s="9">
        <v>196</v>
      </c>
      <c r="F33" s="9">
        <v>136</v>
      </c>
      <c r="G33" s="10">
        <f t="shared" si="2"/>
        <v>447</v>
      </c>
      <c r="H33" s="11">
        <f t="shared" si="3"/>
        <v>149</v>
      </c>
    </row>
    <row r="34" spans="1:8" ht="15">
      <c r="A34" s="6">
        <v>7</v>
      </c>
      <c r="B34" s="7" t="s">
        <v>126</v>
      </c>
      <c r="C34" s="57">
        <v>13</v>
      </c>
      <c r="D34" s="9">
        <v>160</v>
      </c>
      <c r="E34" s="9">
        <v>125</v>
      </c>
      <c r="F34" s="9">
        <v>161</v>
      </c>
      <c r="G34" s="10">
        <f t="shared" si="2"/>
        <v>446</v>
      </c>
      <c r="H34" s="11">
        <f t="shared" si="3"/>
        <v>148.66666666666666</v>
      </c>
    </row>
    <row r="35" spans="1:8" ht="15">
      <c r="A35" s="6">
        <v>8</v>
      </c>
      <c r="B35" s="7" t="s">
        <v>194</v>
      </c>
      <c r="C35" s="57">
        <v>10</v>
      </c>
      <c r="D35" s="9">
        <v>152</v>
      </c>
      <c r="E35" s="9">
        <v>113</v>
      </c>
      <c r="F35" s="9">
        <v>126</v>
      </c>
      <c r="G35" s="10">
        <f t="shared" si="2"/>
        <v>391</v>
      </c>
      <c r="H35" s="11">
        <f t="shared" si="3"/>
        <v>130.33333333333334</v>
      </c>
    </row>
    <row r="36" spans="1:8" ht="15">
      <c r="A36" s="6">
        <v>9</v>
      </c>
      <c r="B36" s="7" t="s">
        <v>178</v>
      </c>
      <c r="C36" s="57">
        <v>30</v>
      </c>
      <c r="D36" s="9">
        <v>134</v>
      </c>
      <c r="E36" s="9">
        <v>102</v>
      </c>
      <c r="F36" s="9">
        <v>148</v>
      </c>
      <c r="G36" s="10">
        <f t="shared" si="2"/>
        <v>384</v>
      </c>
      <c r="H36" s="11">
        <f t="shared" si="3"/>
        <v>128</v>
      </c>
    </row>
    <row r="37" spans="1:8" ht="15">
      <c r="A37" s="6">
        <v>10</v>
      </c>
      <c r="B37" s="7" t="s">
        <v>179</v>
      </c>
      <c r="C37" s="57">
        <v>31</v>
      </c>
      <c r="D37" s="9">
        <v>113</v>
      </c>
      <c r="E37" s="9">
        <v>124</v>
      </c>
      <c r="F37" s="9">
        <v>115</v>
      </c>
      <c r="G37" s="10">
        <f t="shared" si="2"/>
        <v>352</v>
      </c>
      <c r="H37" s="11">
        <f t="shared" si="3"/>
        <v>117.33333333333333</v>
      </c>
    </row>
    <row r="39" spans="1:8" ht="15">
      <c r="A39" s="66" t="s">
        <v>225</v>
      </c>
      <c r="B39" s="61"/>
      <c r="D39" s="67"/>
      <c r="E39" s="61"/>
      <c r="F39" s="61"/>
      <c r="G39" s="68"/>
      <c r="H39" s="68"/>
    </row>
    <row r="40" ht="15.75" thickBot="1"/>
    <row r="41" spans="1:8" ht="15.75">
      <c r="A41" s="4" t="s">
        <v>0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9</v>
      </c>
      <c r="H41" s="5" t="s">
        <v>10</v>
      </c>
    </row>
    <row r="42" spans="1:8" ht="15">
      <c r="A42" s="6">
        <v>1</v>
      </c>
      <c r="B42" s="7" t="s">
        <v>183</v>
      </c>
      <c r="C42" s="8">
        <v>17</v>
      </c>
      <c r="D42" s="9">
        <v>184</v>
      </c>
      <c r="E42" s="9">
        <v>198</v>
      </c>
      <c r="F42" s="9">
        <v>162</v>
      </c>
      <c r="G42" s="10">
        <f aca="true" t="shared" si="4" ref="G42:G54">SUM(D42:F42)</f>
        <v>544</v>
      </c>
      <c r="H42" s="11">
        <f aca="true" t="shared" si="5" ref="H42:H51">AVERAGE(D42:F42)</f>
        <v>181.33333333333334</v>
      </c>
    </row>
    <row r="43" spans="1:8" ht="15">
      <c r="A43" s="6">
        <v>2</v>
      </c>
      <c r="B43" s="7" t="s">
        <v>169</v>
      </c>
      <c r="C43" s="8">
        <v>23</v>
      </c>
      <c r="D43" s="9">
        <v>174</v>
      </c>
      <c r="E43" s="9">
        <v>176</v>
      </c>
      <c r="F43" s="9">
        <v>170</v>
      </c>
      <c r="G43" s="10">
        <f t="shared" si="4"/>
        <v>520</v>
      </c>
      <c r="H43" s="11">
        <f t="shared" si="5"/>
        <v>173.33333333333334</v>
      </c>
    </row>
    <row r="44" spans="1:8" ht="15">
      <c r="A44" s="6">
        <v>3</v>
      </c>
      <c r="B44" s="7" t="s">
        <v>67</v>
      </c>
      <c r="C44" s="8">
        <v>2</v>
      </c>
      <c r="D44" s="9">
        <v>152</v>
      </c>
      <c r="E44" s="9">
        <v>197</v>
      </c>
      <c r="F44" s="9">
        <v>168</v>
      </c>
      <c r="G44" s="10">
        <f t="shared" si="4"/>
        <v>517</v>
      </c>
      <c r="H44" s="11">
        <f t="shared" si="5"/>
        <v>172.33333333333334</v>
      </c>
    </row>
    <row r="45" spans="1:8" ht="15">
      <c r="A45" s="6">
        <v>4</v>
      </c>
      <c r="B45" s="7" t="s">
        <v>84</v>
      </c>
      <c r="C45" s="8">
        <v>13</v>
      </c>
      <c r="D45" s="9">
        <v>138</v>
      </c>
      <c r="E45" s="9">
        <v>210</v>
      </c>
      <c r="F45" s="9">
        <v>139</v>
      </c>
      <c r="G45" s="10">
        <f t="shared" si="4"/>
        <v>487</v>
      </c>
      <c r="H45" s="11">
        <f t="shared" si="5"/>
        <v>162.33333333333334</v>
      </c>
    </row>
    <row r="46" spans="1:8" ht="15">
      <c r="A46" s="6">
        <v>5</v>
      </c>
      <c r="B46" s="7" t="s">
        <v>64</v>
      </c>
      <c r="C46" s="8">
        <v>1</v>
      </c>
      <c r="D46" s="9">
        <v>138</v>
      </c>
      <c r="E46" s="9">
        <v>207</v>
      </c>
      <c r="F46" s="9">
        <v>138</v>
      </c>
      <c r="G46" s="10">
        <f t="shared" si="4"/>
        <v>483</v>
      </c>
      <c r="H46" s="11">
        <f t="shared" si="5"/>
        <v>161</v>
      </c>
    </row>
    <row r="47" spans="1:8" ht="15">
      <c r="A47" s="6">
        <v>6</v>
      </c>
      <c r="B47" s="7" t="s">
        <v>77</v>
      </c>
      <c r="C47" s="8">
        <v>11</v>
      </c>
      <c r="D47" s="9">
        <v>192</v>
      </c>
      <c r="E47" s="9">
        <v>158</v>
      </c>
      <c r="F47" s="9">
        <v>131</v>
      </c>
      <c r="G47" s="10">
        <f t="shared" si="4"/>
        <v>481</v>
      </c>
      <c r="H47" s="11">
        <f t="shared" si="5"/>
        <v>160.33333333333334</v>
      </c>
    </row>
    <row r="48" spans="1:8" ht="15">
      <c r="A48" s="6">
        <v>7</v>
      </c>
      <c r="B48" s="7" t="s">
        <v>204</v>
      </c>
      <c r="C48" s="8">
        <v>26</v>
      </c>
      <c r="D48" s="9">
        <v>129</v>
      </c>
      <c r="E48" s="9">
        <v>172</v>
      </c>
      <c r="F48" s="9">
        <v>176</v>
      </c>
      <c r="G48" s="10">
        <f t="shared" si="4"/>
        <v>477</v>
      </c>
      <c r="H48" s="11">
        <f t="shared" si="5"/>
        <v>159</v>
      </c>
    </row>
    <row r="49" spans="1:8" ht="15">
      <c r="A49" s="6">
        <v>8</v>
      </c>
      <c r="B49" s="7" t="s">
        <v>85</v>
      </c>
      <c r="C49" s="8">
        <v>14</v>
      </c>
      <c r="D49" s="9">
        <v>121</v>
      </c>
      <c r="E49" s="9">
        <v>178</v>
      </c>
      <c r="F49" s="9">
        <v>146</v>
      </c>
      <c r="G49" s="10">
        <f t="shared" si="4"/>
        <v>445</v>
      </c>
      <c r="H49" s="11">
        <f t="shared" si="5"/>
        <v>148.33333333333334</v>
      </c>
    </row>
    <row r="50" spans="1:8" ht="15">
      <c r="A50" s="6">
        <v>9</v>
      </c>
      <c r="B50" s="7" t="s">
        <v>164</v>
      </c>
      <c r="C50" s="8">
        <v>17</v>
      </c>
      <c r="D50" s="9">
        <v>149</v>
      </c>
      <c r="E50" s="9">
        <v>159</v>
      </c>
      <c r="F50" s="9">
        <v>135</v>
      </c>
      <c r="G50" s="10">
        <f t="shared" si="4"/>
        <v>443</v>
      </c>
      <c r="H50" s="11">
        <f t="shared" si="5"/>
        <v>147.66666666666666</v>
      </c>
    </row>
    <row r="51" spans="1:8" ht="15">
      <c r="A51" s="6">
        <v>10</v>
      </c>
      <c r="B51" s="7" t="s">
        <v>73</v>
      </c>
      <c r="C51" s="8">
        <v>8</v>
      </c>
      <c r="D51" s="9">
        <v>174</v>
      </c>
      <c r="E51" s="9">
        <v>164</v>
      </c>
      <c r="F51" s="9">
        <v>102</v>
      </c>
      <c r="G51" s="10">
        <f t="shared" si="4"/>
        <v>440</v>
      </c>
      <c r="H51" s="11">
        <f t="shared" si="5"/>
        <v>146.66666666666666</v>
      </c>
    </row>
    <row r="52" spans="1:8" ht="15">
      <c r="A52" s="6">
        <v>11</v>
      </c>
      <c r="B52" s="7" t="s">
        <v>180</v>
      </c>
      <c r="C52" s="8">
        <v>32</v>
      </c>
      <c r="D52" s="9">
        <v>141</v>
      </c>
      <c r="E52" s="9">
        <v>156</v>
      </c>
      <c r="F52" s="9">
        <v>142</v>
      </c>
      <c r="G52" s="10">
        <f t="shared" si="4"/>
        <v>439</v>
      </c>
      <c r="H52" s="11">
        <f>AVERAGE(D52:F52)</f>
        <v>146.33333333333334</v>
      </c>
    </row>
    <row r="53" spans="1:8" ht="15">
      <c r="A53" s="6">
        <v>12</v>
      </c>
      <c r="B53" s="7" t="s">
        <v>87</v>
      </c>
      <c r="C53" s="8">
        <v>17</v>
      </c>
      <c r="D53" s="9">
        <v>134</v>
      </c>
      <c r="E53" s="9">
        <v>140</v>
      </c>
      <c r="F53" s="9">
        <v>127</v>
      </c>
      <c r="G53" s="10">
        <f t="shared" si="4"/>
        <v>401</v>
      </c>
      <c r="H53" s="11">
        <f>AVERAGE(D53:F53)</f>
        <v>133.66666666666666</v>
      </c>
    </row>
    <row r="54" spans="1:8" ht="15">
      <c r="A54" s="6">
        <v>13</v>
      </c>
      <c r="B54" s="7" t="s">
        <v>70</v>
      </c>
      <c r="C54" s="8">
        <v>3</v>
      </c>
      <c r="D54" s="9">
        <v>117</v>
      </c>
      <c r="E54" s="9">
        <v>122</v>
      </c>
      <c r="F54" s="9">
        <v>138</v>
      </c>
      <c r="G54" s="10">
        <f t="shared" si="4"/>
        <v>377</v>
      </c>
      <c r="H54" s="11">
        <f>AVERAGE(D54:F54)</f>
        <v>125.66666666666667</v>
      </c>
    </row>
    <row r="56" spans="1:8" ht="15">
      <c r="A56" s="66" t="s">
        <v>226</v>
      </c>
      <c r="B56" s="61"/>
      <c r="D56" s="67"/>
      <c r="E56" s="61"/>
      <c r="F56" s="61"/>
      <c r="G56" s="68"/>
      <c r="H56" s="68"/>
    </row>
    <row r="57" ht="15.75" thickBot="1"/>
    <row r="58" spans="1:8" ht="15.75">
      <c r="A58" s="4" t="s">
        <v>0</v>
      </c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  <c r="G58" s="5" t="s">
        <v>9</v>
      </c>
      <c r="H58" s="5" t="s">
        <v>10</v>
      </c>
    </row>
    <row r="59" spans="1:8" ht="15">
      <c r="A59" s="6">
        <v>1</v>
      </c>
      <c r="B59" s="7" t="s">
        <v>116</v>
      </c>
      <c r="C59" s="57">
        <v>3</v>
      </c>
      <c r="D59" s="9">
        <v>153</v>
      </c>
      <c r="E59" s="9">
        <v>161</v>
      </c>
      <c r="F59" s="9">
        <v>175</v>
      </c>
      <c r="G59" s="10">
        <f aca="true" t="shared" si="6" ref="G59:G69">SUM(D59:F59)</f>
        <v>489</v>
      </c>
      <c r="H59" s="11">
        <f aca="true" t="shared" si="7" ref="H59:H68">AVERAGE(D59:F59)</f>
        <v>163</v>
      </c>
    </row>
    <row r="60" spans="1:8" ht="15">
      <c r="A60" s="6">
        <v>2</v>
      </c>
      <c r="B60" s="7" t="s">
        <v>136</v>
      </c>
      <c r="C60" s="57">
        <v>20</v>
      </c>
      <c r="D60" s="9">
        <v>167</v>
      </c>
      <c r="E60" s="9">
        <v>157</v>
      </c>
      <c r="F60" s="9">
        <v>135</v>
      </c>
      <c r="G60" s="10">
        <f t="shared" si="6"/>
        <v>459</v>
      </c>
      <c r="H60" s="11">
        <f t="shared" si="7"/>
        <v>153</v>
      </c>
    </row>
    <row r="61" spans="1:8" ht="15">
      <c r="A61" s="6">
        <v>3</v>
      </c>
      <c r="B61" s="7" t="s">
        <v>115</v>
      </c>
      <c r="C61" s="57">
        <v>3</v>
      </c>
      <c r="D61" s="9">
        <v>119</v>
      </c>
      <c r="E61" s="9">
        <v>132</v>
      </c>
      <c r="F61" s="9">
        <v>203</v>
      </c>
      <c r="G61" s="10">
        <f t="shared" si="6"/>
        <v>454</v>
      </c>
      <c r="H61" s="11">
        <f t="shared" si="7"/>
        <v>151.33333333333334</v>
      </c>
    </row>
    <row r="62" spans="1:8" ht="15">
      <c r="A62" s="6">
        <v>4</v>
      </c>
      <c r="B62" s="7" t="s">
        <v>117</v>
      </c>
      <c r="C62" s="57">
        <v>5</v>
      </c>
      <c r="D62" s="9">
        <v>151</v>
      </c>
      <c r="E62" s="9">
        <v>154</v>
      </c>
      <c r="F62" s="9">
        <v>148</v>
      </c>
      <c r="G62" s="10">
        <f t="shared" si="6"/>
        <v>453</v>
      </c>
      <c r="H62" s="11">
        <f t="shared" si="7"/>
        <v>151</v>
      </c>
    </row>
    <row r="63" spans="1:8" ht="15">
      <c r="A63" s="6">
        <v>5</v>
      </c>
      <c r="B63" s="7" t="s">
        <v>188</v>
      </c>
      <c r="C63" s="57">
        <v>29</v>
      </c>
      <c r="D63" s="9">
        <v>147</v>
      </c>
      <c r="E63" s="9">
        <v>167</v>
      </c>
      <c r="F63" s="9">
        <v>130</v>
      </c>
      <c r="G63" s="10">
        <f t="shared" si="6"/>
        <v>444</v>
      </c>
      <c r="H63" s="11">
        <f t="shared" si="7"/>
        <v>148</v>
      </c>
    </row>
    <row r="64" spans="1:8" ht="15">
      <c r="A64" s="6">
        <v>6</v>
      </c>
      <c r="B64" s="7" t="s">
        <v>146</v>
      </c>
      <c r="C64" s="57">
        <v>1</v>
      </c>
      <c r="D64" s="9">
        <v>149</v>
      </c>
      <c r="E64" s="9">
        <v>167</v>
      </c>
      <c r="F64" s="9">
        <v>125</v>
      </c>
      <c r="G64" s="10">
        <f t="shared" si="6"/>
        <v>441</v>
      </c>
      <c r="H64" s="11">
        <f t="shared" si="7"/>
        <v>147</v>
      </c>
    </row>
    <row r="65" spans="1:8" ht="15">
      <c r="A65" s="6">
        <v>7</v>
      </c>
      <c r="B65" s="7" t="s">
        <v>129</v>
      </c>
      <c r="C65" s="57">
        <v>15</v>
      </c>
      <c r="D65" s="9">
        <v>136</v>
      </c>
      <c r="E65" s="9">
        <v>160</v>
      </c>
      <c r="F65" s="9">
        <v>121</v>
      </c>
      <c r="G65" s="10">
        <f t="shared" si="6"/>
        <v>417</v>
      </c>
      <c r="H65" s="11">
        <f t="shared" si="7"/>
        <v>139</v>
      </c>
    </row>
    <row r="66" spans="1:8" ht="15">
      <c r="A66" s="6">
        <v>8</v>
      </c>
      <c r="B66" s="7" t="s">
        <v>114</v>
      </c>
      <c r="C66" s="57">
        <v>1</v>
      </c>
      <c r="D66" s="9">
        <v>118</v>
      </c>
      <c r="E66" s="9">
        <v>163</v>
      </c>
      <c r="F66" s="9">
        <v>134</v>
      </c>
      <c r="G66" s="10">
        <f t="shared" si="6"/>
        <v>415</v>
      </c>
      <c r="H66" s="11">
        <f t="shared" si="7"/>
        <v>138.33333333333334</v>
      </c>
    </row>
    <row r="67" spans="1:8" ht="15">
      <c r="A67" s="6">
        <v>9</v>
      </c>
      <c r="B67" s="7" t="s">
        <v>132</v>
      </c>
      <c r="C67" s="57">
        <v>17</v>
      </c>
      <c r="D67" s="9">
        <v>133</v>
      </c>
      <c r="E67" s="9">
        <v>147</v>
      </c>
      <c r="F67" s="9">
        <v>132</v>
      </c>
      <c r="G67" s="10">
        <f t="shared" si="6"/>
        <v>412</v>
      </c>
      <c r="H67" s="11">
        <f t="shared" si="7"/>
        <v>137.33333333333334</v>
      </c>
    </row>
    <row r="68" spans="1:8" ht="15">
      <c r="A68" s="6">
        <v>10</v>
      </c>
      <c r="B68" s="7" t="s">
        <v>119</v>
      </c>
      <c r="C68" s="57">
        <v>7</v>
      </c>
      <c r="D68" s="9">
        <v>158</v>
      </c>
      <c r="E68" s="9">
        <v>116</v>
      </c>
      <c r="F68" s="9">
        <v>134</v>
      </c>
      <c r="G68" s="10">
        <f t="shared" si="6"/>
        <v>408</v>
      </c>
      <c r="H68" s="11">
        <f t="shared" si="7"/>
        <v>136</v>
      </c>
    </row>
    <row r="69" spans="1:8" ht="15">
      <c r="A69" s="6">
        <v>11</v>
      </c>
      <c r="B69" s="7" t="s">
        <v>218</v>
      </c>
      <c r="C69" s="57">
        <v>16</v>
      </c>
      <c r="D69" s="9">
        <v>156</v>
      </c>
      <c r="E69" s="9">
        <v>142</v>
      </c>
      <c r="F69" s="9">
        <v>104</v>
      </c>
      <c r="G69" s="10">
        <f t="shared" si="6"/>
        <v>402</v>
      </c>
      <c r="H69" s="11">
        <f>AVERAGE(D69:F69)</f>
        <v>134</v>
      </c>
    </row>
    <row r="71" spans="1:8" ht="15">
      <c r="A71" s="66" t="s">
        <v>227</v>
      </c>
      <c r="B71" s="61"/>
      <c r="D71" s="67"/>
      <c r="E71" s="61"/>
      <c r="F71" s="61"/>
      <c r="G71" s="68"/>
      <c r="H71" s="68"/>
    </row>
    <row r="72" ht="15.75" thickBot="1"/>
    <row r="73" spans="1:8" ht="15.75">
      <c r="A73" s="4" t="s">
        <v>0</v>
      </c>
      <c r="B73" s="5" t="s">
        <v>1</v>
      </c>
      <c r="C73" s="5" t="s">
        <v>2</v>
      </c>
      <c r="D73" s="5" t="s">
        <v>3</v>
      </c>
      <c r="E73" s="5" t="s">
        <v>4</v>
      </c>
      <c r="F73" s="5" t="s">
        <v>5</v>
      </c>
      <c r="G73" s="5" t="s">
        <v>9</v>
      </c>
      <c r="H73" s="5" t="s">
        <v>10</v>
      </c>
    </row>
    <row r="74" spans="1:8" ht="15">
      <c r="A74" s="6">
        <v>1</v>
      </c>
      <c r="B74" s="7" t="s">
        <v>68</v>
      </c>
      <c r="C74" s="8">
        <v>2</v>
      </c>
      <c r="D74" s="9">
        <v>185</v>
      </c>
      <c r="E74" s="9">
        <v>189</v>
      </c>
      <c r="F74" s="9">
        <v>288</v>
      </c>
      <c r="G74" s="10">
        <f aca="true" t="shared" si="8" ref="G74:G86">SUM(D74:F74)</f>
        <v>662</v>
      </c>
      <c r="H74" s="11">
        <f aca="true" t="shared" si="9" ref="H74:H83">AVERAGE(D74:F74)</f>
        <v>220.66666666666666</v>
      </c>
    </row>
    <row r="75" spans="1:8" ht="15">
      <c r="A75" s="6">
        <v>2</v>
      </c>
      <c r="B75" s="7" t="s">
        <v>190</v>
      </c>
      <c r="C75" s="8">
        <v>2</v>
      </c>
      <c r="D75" s="9">
        <v>165</v>
      </c>
      <c r="E75" s="9">
        <v>201</v>
      </c>
      <c r="F75" s="9">
        <v>158</v>
      </c>
      <c r="G75" s="10">
        <f t="shared" si="8"/>
        <v>524</v>
      </c>
      <c r="H75" s="11">
        <f t="shared" si="9"/>
        <v>174.66666666666666</v>
      </c>
    </row>
    <row r="76" spans="1:8" ht="15">
      <c r="A76" s="6">
        <v>3</v>
      </c>
      <c r="B76" s="7" t="s">
        <v>200</v>
      </c>
      <c r="C76" s="8">
        <v>14</v>
      </c>
      <c r="D76" s="9">
        <v>157</v>
      </c>
      <c r="E76" s="9">
        <v>169</v>
      </c>
      <c r="F76" s="9">
        <v>183</v>
      </c>
      <c r="G76" s="10">
        <f t="shared" si="8"/>
        <v>509</v>
      </c>
      <c r="H76" s="11">
        <f t="shared" si="9"/>
        <v>169.66666666666666</v>
      </c>
    </row>
    <row r="77" spans="1:8" ht="15">
      <c r="A77" s="6">
        <v>4</v>
      </c>
      <c r="B77" s="7" t="s">
        <v>205</v>
      </c>
      <c r="C77" s="8">
        <v>30</v>
      </c>
      <c r="D77" s="9">
        <v>174</v>
      </c>
      <c r="E77" s="9">
        <v>198</v>
      </c>
      <c r="F77" s="9">
        <v>125</v>
      </c>
      <c r="G77" s="10">
        <f t="shared" si="8"/>
        <v>497</v>
      </c>
      <c r="H77" s="11">
        <f t="shared" si="9"/>
        <v>165.66666666666666</v>
      </c>
    </row>
    <row r="78" spans="1:8" ht="15">
      <c r="A78" s="6">
        <v>5</v>
      </c>
      <c r="B78" s="7" t="s">
        <v>113</v>
      </c>
      <c r="C78" s="8">
        <v>32</v>
      </c>
      <c r="D78" s="9">
        <v>123</v>
      </c>
      <c r="E78" s="9">
        <v>231</v>
      </c>
      <c r="F78" s="9">
        <v>140</v>
      </c>
      <c r="G78" s="10">
        <f t="shared" si="8"/>
        <v>494</v>
      </c>
      <c r="H78" s="11">
        <f t="shared" si="9"/>
        <v>164.66666666666666</v>
      </c>
    </row>
    <row r="79" spans="1:8" ht="15">
      <c r="A79" s="6">
        <v>6</v>
      </c>
      <c r="B79" s="7" t="s">
        <v>100</v>
      </c>
      <c r="C79" s="8">
        <v>24</v>
      </c>
      <c r="D79" s="9">
        <v>118</v>
      </c>
      <c r="E79" s="9">
        <v>197</v>
      </c>
      <c r="F79" s="9">
        <v>142</v>
      </c>
      <c r="G79" s="10">
        <f t="shared" si="8"/>
        <v>457</v>
      </c>
      <c r="H79" s="11">
        <f t="shared" si="9"/>
        <v>152.33333333333334</v>
      </c>
    </row>
    <row r="80" spans="1:8" ht="15">
      <c r="A80" s="6">
        <v>7</v>
      </c>
      <c r="B80" s="7" t="s">
        <v>107</v>
      </c>
      <c r="C80" s="8">
        <v>28</v>
      </c>
      <c r="D80" s="9">
        <v>179</v>
      </c>
      <c r="E80" s="9">
        <v>148</v>
      </c>
      <c r="F80" s="9">
        <v>125</v>
      </c>
      <c r="G80" s="10">
        <f t="shared" si="8"/>
        <v>452</v>
      </c>
      <c r="H80" s="11">
        <f t="shared" si="9"/>
        <v>150.66666666666666</v>
      </c>
    </row>
    <row r="81" spans="1:8" ht="15">
      <c r="A81" s="6">
        <v>8</v>
      </c>
      <c r="B81" s="7" t="s">
        <v>94</v>
      </c>
      <c r="C81" s="8">
        <v>20</v>
      </c>
      <c r="D81" s="9">
        <v>149</v>
      </c>
      <c r="E81" s="9">
        <v>186</v>
      </c>
      <c r="F81" s="9">
        <v>112</v>
      </c>
      <c r="G81" s="10">
        <f t="shared" si="8"/>
        <v>447</v>
      </c>
      <c r="H81" s="11">
        <f t="shared" si="9"/>
        <v>149</v>
      </c>
    </row>
    <row r="82" spans="1:8" ht="15">
      <c r="A82" s="6">
        <v>9</v>
      </c>
      <c r="B82" s="7" t="s">
        <v>106</v>
      </c>
      <c r="C82" s="8">
        <v>28</v>
      </c>
      <c r="D82" s="9">
        <v>110</v>
      </c>
      <c r="E82" s="9">
        <v>162</v>
      </c>
      <c r="F82" s="9">
        <v>169</v>
      </c>
      <c r="G82" s="10">
        <f t="shared" si="8"/>
        <v>441</v>
      </c>
      <c r="H82" s="11">
        <f t="shared" si="9"/>
        <v>147</v>
      </c>
    </row>
    <row r="83" spans="1:8" ht="15">
      <c r="A83" s="6">
        <v>10</v>
      </c>
      <c r="B83" s="7" t="s">
        <v>66</v>
      </c>
      <c r="C83" s="8">
        <v>1</v>
      </c>
      <c r="D83" s="9">
        <v>163</v>
      </c>
      <c r="E83" s="9">
        <v>121</v>
      </c>
      <c r="F83" s="9">
        <v>156</v>
      </c>
      <c r="G83" s="10">
        <f t="shared" si="8"/>
        <v>440</v>
      </c>
      <c r="H83" s="11">
        <f t="shared" si="9"/>
        <v>146.66666666666666</v>
      </c>
    </row>
    <row r="84" spans="1:8" ht="15">
      <c r="A84" s="6">
        <v>11</v>
      </c>
      <c r="B84" s="7" t="s">
        <v>201</v>
      </c>
      <c r="C84" s="8">
        <v>16</v>
      </c>
      <c r="D84" s="9">
        <v>150</v>
      </c>
      <c r="E84" s="9">
        <v>124</v>
      </c>
      <c r="F84" s="9">
        <v>160</v>
      </c>
      <c r="G84" s="10">
        <f t="shared" si="8"/>
        <v>434</v>
      </c>
      <c r="H84" s="11">
        <f>AVERAGE(D84:F84)</f>
        <v>144.66666666666666</v>
      </c>
    </row>
    <row r="85" spans="1:8" ht="15">
      <c r="A85" s="6">
        <v>12</v>
      </c>
      <c r="B85" s="7" t="s">
        <v>88</v>
      </c>
      <c r="C85" s="8">
        <v>17</v>
      </c>
      <c r="D85" s="9">
        <v>140</v>
      </c>
      <c r="E85" s="9">
        <v>139</v>
      </c>
      <c r="F85" s="9">
        <v>123</v>
      </c>
      <c r="G85" s="10">
        <f t="shared" si="8"/>
        <v>402</v>
      </c>
      <c r="H85" s="11">
        <f>AVERAGE(D85:F85)</f>
        <v>134</v>
      </c>
    </row>
    <row r="86" spans="1:8" ht="15">
      <c r="A86" s="6">
        <v>13</v>
      </c>
      <c r="B86" s="7" t="s">
        <v>199</v>
      </c>
      <c r="C86" s="8">
        <v>5</v>
      </c>
      <c r="D86" s="9">
        <v>125</v>
      </c>
      <c r="E86" s="9">
        <v>125</v>
      </c>
      <c r="F86" s="9">
        <v>138</v>
      </c>
      <c r="G86" s="10">
        <f t="shared" si="8"/>
        <v>388</v>
      </c>
      <c r="H86" s="11">
        <f>AVERAGE(D86:F86)</f>
        <v>129.33333333333334</v>
      </c>
    </row>
  </sheetData>
  <sheetProtection/>
  <mergeCells count="18">
    <mergeCell ref="A1:B1"/>
    <mergeCell ref="D1:F1"/>
    <mergeCell ref="G1:H1"/>
    <mergeCell ref="A12:B12"/>
    <mergeCell ref="D12:F12"/>
    <mergeCell ref="G12:H12"/>
    <mergeCell ref="A25:B25"/>
    <mergeCell ref="D25:F25"/>
    <mergeCell ref="G25:H25"/>
    <mergeCell ref="A39:B39"/>
    <mergeCell ref="D39:F39"/>
    <mergeCell ref="G39:H39"/>
    <mergeCell ref="A56:B56"/>
    <mergeCell ref="D56:F56"/>
    <mergeCell ref="G56:H56"/>
    <mergeCell ref="A71:B71"/>
    <mergeCell ref="D71:F71"/>
    <mergeCell ref="G71:H7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Zeros="0" zoomScalePageLayoutView="0" workbookViewId="0" topLeftCell="A41">
      <selection activeCell="E65" sqref="E6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6" t="s">
        <v>223</v>
      </c>
      <c r="B1" s="61"/>
      <c r="D1" s="67"/>
      <c r="E1" s="61"/>
      <c r="F1" s="61"/>
      <c r="G1" s="68"/>
      <c r="H1" s="68"/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198</v>
      </c>
      <c r="C4" s="8">
        <v>4</v>
      </c>
      <c r="D4" s="9">
        <v>185</v>
      </c>
      <c r="E4" s="9">
        <v>202</v>
      </c>
      <c r="F4" s="9">
        <v>168</v>
      </c>
      <c r="G4" s="10">
        <f aca="true" t="shared" si="0" ref="G4:G12">SUM(D4:F4)</f>
        <v>555</v>
      </c>
      <c r="H4" s="11">
        <f aca="true" t="shared" si="1" ref="H4:H12">AVERAGE(D4:F4)</f>
        <v>185</v>
      </c>
    </row>
    <row r="5" spans="1:8" ht="15">
      <c r="A5" s="6">
        <v>2</v>
      </c>
      <c r="B5" s="7" t="s">
        <v>81</v>
      </c>
      <c r="C5" s="8">
        <v>12</v>
      </c>
      <c r="D5" s="9">
        <v>162</v>
      </c>
      <c r="E5" s="9">
        <v>204</v>
      </c>
      <c r="F5" s="9">
        <v>121</v>
      </c>
      <c r="G5" s="10">
        <f t="shared" si="0"/>
        <v>487</v>
      </c>
      <c r="H5" s="11">
        <f t="shared" si="1"/>
        <v>162.33333333333334</v>
      </c>
    </row>
    <row r="6" spans="1:8" ht="15">
      <c r="A6" s="6">
        <v>3</v>
      </c>
      <c r="B6" s="7" t="s">
        <v>161</v>
      </c>
      <c r="C6" s="8">
        <v>14</v>
      </c>
      <c r="D6" s="9">
        <v>123</v>
      </c>
      <c r="E6" s="9">
        <v>151</v>
      </c>
      <c r="F6" s="9">
        <v>131</v>
      </c>
      <c r="G6" s="10">
        <f t="shared" si="0"/>
        <v>405</v>
      </c>
      <c r="H6" s="11">
        <f t="shared" si="1"/>
        <v>135</v>
      </c>
    </row>
    <row r="7" spans="1:8" ht="15">
      <c r="A7" s="6">
        <v>4</v>
      </c>
      <c r="B7" s="7" t="s">
        <v>221</v>
      </c>
      <c r="C7" s="8">
        <v>31</v>
      </c>
      <c r="D7" s="9">
        <v>169</v>
      </c>
      <c r="E7" s="9">
        <v>162</v>
      </c>
      <c r="F7" s="9">
        <v>49</v>
      </c>
      <c r="G7" s="10">
        <f t="shared" si="0"/>
        <v>380</v>
      </c>
      <c r="H7" s="11">
        <f t="shared" si="1"/>
        <v>126.66666666666667</v>
      </c>
    </row>
    <row r="8" spans="1:8" ht="15">
      <c r="A8" s="6">
        <v>5</v>
      </c>
      <c r="B8" s="7" t="s">
        <v>156</v>
      </c>
      <c r="C8" s="8">
        <v>8</v>
      </c>
      <c r="D8" s="9">
        <v>162</v>
      </c>
      <c r="E8" s="9">
        <v>117</v>
      </c>
      <c r="F8" s="9">
        <v>95</v>
      </c>
      <c r="G8" s="10">
        <f t="shared" si="0"/>
        <v>374</v>
      </c>
      <c r="H8" s="11">
        <f t="shared" si="1"/>
        <v>124.66666666666667</v>
      </c>
    </row>
    <row r="9" spans="1:8" ht="15">
      <c r="A9" s="6">
        <v>6</v>
      </c>
      <c r="B9" s="7" t="s">
        <v>177</v>
      </c>
      <c r="C9" s="8">
        <v>25</v>
      </c>
      <c r="D9" s="9">
        <v>132</v>
      </c>
      <c r="E9" s="9">
        <v>119</v>
      </c>
      <c r="F9" s="9">
        <v>105</v>
      </c>
      <c r="G9" s="10">
        <f t="shared" si="0"/>
        <v>356</v>
      </c>
      <c r="H9" s="11">
        <f t="shared" si="1"/>
        <v>118.66666666666667</v>
      </c>
    </row>
    <row r="10" spans="1:8" ht="15">
      <c r="A10" s="6">
        <v>7</v>
      </c>
      <c r="B10" s="7" t="s">
        <v>154</v>
      </c>
      <c r="C10" s="8">
        <v>6</v>
      </c>
      <c r="D10" s="9">
        <v>105</v>
      </c>
      <c r="E10" s="9">
        <v>139</v>
      </c>
      <c r="F10" s="9">
        <v>111</v>
      </c>
      <c r="G10" s="10">
        <f t="shared" si="0"/>
        <v>355</v>
      </c>
      <c r="H10" s="11">
        <f t="shared" si="1"/>
        <v>118.33333333333333</v>
      </c>
    </row>
    <row r="11" spans="1:8" ht="15">
      <c r="A11" s="6">
        <v>8</v>
      </c>
      <c r="B11" s="7" t="s">
        <v>216</v>
      </c>
      <c r="C11" s="8">
        <v>9</v>
      </c>
      <c r="D11" s="9">
        <v>94</v>
      </c>
      <c r="E11" s="9">
        <v>103</v>
      </c>
      <c r="F11" s="9">
        <v>152</v>
      </c>
      <c r="G11" s="10">
        <f t="shared" si="0"/>
        <v>349</v>
      </c>
      <c r="H11" s="11">
        <f t="shared" si="1"/>
        <v>116.33333333333333</v>
      </c>
    </row>
    <row r="12" spans="1:8" ht="15">
      <c r="A12" s="6">
        <v>9</v>
      </c>
      <c r="B12" s="7" t="s">
        <v>168</v>
      </c>
      <c r="C12" s="8">
        <v>22</v>
      </c>
      <c r="D12" s="9">
        <v>68</v>
      </c>
      <c r="E12" s="9">
        <v>93</v>
      </c>
      <c r="F12" s="9">
        <v>85</v>
      </c>
      <c r="G12" s="10">
        <f t="shared" si="0"/>
        <v>246</v>
      </c>
      <c r="H12" s="11">
        <f t="shared" si="1"/>
        <v>82</v>
      </c>
    </row>
    <row r="14" spans="1:8" ht="15">
      <c r="A14" s="66" t="s">
        <v>224</v>
      </c>
      <c r="B14" s="61"/>
      <c r="D14" s="67"/>
      <c r="E14" s="61"/>
      <c r="F14" s="61"/>
      <c r="G14" s="68"/>
      <c r="H14" s="68"/>
    </row>
    <row r="15" ht="15.75" thickBot="1"/>
    <row r="16" spans="1:8" ht="15.75">
      <c r="A16" s="4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9</v>
      </c>
      <c r="H16" s="5" t="s">
        <v>10</v>
      </c>
    </row>
    <row r="17" spans="1:8" ht="15">
      <c r="A17" s="6">
        <v>1</v>
      </c>
      <c r="B17" s="7" t="s">
        <v>125</v>
      </c>
      <c r="C17" s="57">
        <v>11</v>
      </c>
      <c r="D17" s="9">
        <v>192</v>
      </c>
      <c r="E17" s="9">
        <v>159</v>
      </c>
      <c r="F17" s="9">
        <v>166</v>
      </c>
      <c r="G17" s="10">
        <f aca="true" t="shared" si="2" ref="G17:G24">SUM(D17:F17)</f>
        <v>517</v>
      </c>
      <c r="H17" s="11">
        <f aca="true" t="shared" si="3" ref="H17:H24">AVERAGE(D17:F17)</f>
        <v>172.33333333333334</v>
      </c>
    </row>
    <row r="18" spans="1:8" ht="15">
      <c r="A18" s="6">
        <v>2</v>
      </c>
      <c r="B18" s="7" t="s">
        <v>133</v>
      </c>
      <c r="C18" s="57">
        <v>18</v>
      </c>
      <c r="D18" s="9">
        <v>122</v>
      </c>
      <c r="E18" s="9">
        <v>189</v>
      </c>
      <c r="F18" s="9">
        <v>177</v>
      </c>
      <c r="G18" s="10">
        <f t="shared" si="2"/>
        <v>488</v>
      </c>
      <c r="H18" s="11">
        <f t="shared" si="3"/>
        <v>162.66666666666666</v>
      </c>
    </row>
    <row r="19" spans="1:8" ht="15">
      <c r="A19" s="6">
        <v>3</v>
      </c>
      <c r="B19" s="7" t="s">
        <v>193</v>
      </c>
      <c r="C19" s="57">
        <v>25</v>
      </c>
      <c r="D19" s="9">
        <v>173</v>
      </c>
      <c r="E19" s="9">
        <v>138</v>
      </c>
      <c r="F19" s="9">
        <v>114</v>
      </c>
      <c r="G19" s="10">
        <f t="shared" si="2"/>
        <v>425</v>
      </c>
      <c r="H19" s="11">
        <f t="shared" si="3"/>
        <v>141.66666666666666</v>
      </c>
    </row>
    <row r="20" spans="1:8" ht="15">
      <c r="A20" s="6">
        <v>4</v>
      </c>
      <c r="B20" s="7" t="s">
        <v>192</v>
      </c>
      <c r="C20" s="57">
        <v>7</v>
      </c>
      <c r="D20" s="9">
        <v>146</v>
      </c>
      <c r="E20" s="9">
        <v>138</v>
      </c>
      <c r="F20" s="9">
        <v>124</v>
      </c>
      <c r="G20" s="10">
        <f t="shared" si="2"/>
        <v>408</v>
      </c>
      <c r="H20" s="11">
        <f t="shared" si="3"/>
        <v>136</v>
      </c>
    </row>
    <row r="21" spans="1:8" ht="15">
      <c r="A21" s="6">
        <v>5</v>
      </c>
      <c r="B21" s="7" t="s">
        <v>126</v>
      </c>
      <c r="C21" s="57">
        <v>13</v>
      </c>
      <c r="D21" s="9">
        <v>144</v>
      </c>
      <c r="E21" s="9">
        <v>122</v>
      </c>
      <c r="F21" s="9">
        <v>115</v>
      </c>
      <c r="G21" s="10">
        <f t="shared" si="2"/>
        <v>381</v>
      </c>
      <c r="H21" s="11">
        <f t="shared" si="3"/>
        <v>127</v>
      </c>
    </row>
    <row r="22" spans="1:8" ht="15">
      <c r="A22" s="6">
        <v>6</v>
      </c>
      <c r="B22" s="7" t="s">
        <v>178</v>
      </c>
      <c r="C22" s="57">
        <v>30</v>
      </c>
      <c r="D22" s="9">
        <v>133</v>
      </c>
      <c r="E22" s="9">
        <v>115</v>
      </c>
      <c r="F22" s="9">
        <v>132</v>
      </c>
      <c r="G22" s="10">
        <f t="shared" si="2"/>
        <v>380</v>
      </c>
      <c r="H22" s="11">
        <f t="shared" si="3"/>
        <v>126.66666666666667</v>
      </c>
    </row>
    <row r="23" spans="1:8" ht="15">
      <c r="A23" s="6">
        <v>7</v>
      </c>
      <c r="B23" s="7" t="s">
        <v>194</v>
      </c>
      <c r="C23" s="57">
        <v>10</v>
      </c>
      <c r="D23" s="9">
        <v>122</v>
      </c>
      <c r="E23" s="9">
        <v>109</v>
      </c>
      <c r="F23" s="9">
        <v>138</v>
      </c>
      <c r="G23" s="10">
        <f t="shared" si="2"/>
        <v>369</v>
      </c>
      <c r="H23" s="11">
        <f t="shared" si="3"/>
        <v>123</v>
      </c>
    </row>
    <row r="24" spans="1:8" ht="15">
      <c r="A24" s="6">
        <v>8</v>
      </c>
      <c r="B24" s="7" t="s">
        <v>179</v>
      </c>
      <c r="C24" s="57">
        <v>31</v>
      </c>
      <c r="D24" s="9">
        <v>122</v>
      </c>
      <c r="E24" s="9">
        <v>114</v>
      </c>
      <c r="F24" s="9">
        <v>116</v>
      </c>
      <c r="G24" s="10">
        <f t="shared" si="2"/>
        <v>352</v>
      </c>
      <c r="H24" s="11">
        <f t="shared" si="3"/>
        <v>117.33333333333333</v>
      </c>
    </row>
    <row r="26" spans="1:8" ht="15">
      <c r="A26" s="66" t="s">
        <v>225</v>
      </c>
      <c r="B26" s="61"/>
      <c r="D26" s="67"/>
      <c r="E26" s="61"/>
      <c r="F26" s="61"/>
      <c r="G26" s="68"/>
      <c r="H26" s="68"/>
    </row>
    <row r="27" ht="15.75" thickBot="1"/>
    <row r="28" spans="1:8" ht="15.75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9</v>
      </c>
      <c r="H28" s="5" t="s">
        <v>10</v>
      </c>
    </row>
    <row r="29" spans="1:8" ht="15">
      <c r="A29" s="6">
        <v>1</v>
      </c>
      <c r="B29" s="7" t="s">
        <v>164</v>
      </c>
      <c r="C29" s="8">
        <v>17</v>
      </c>
      <c r="D29" s="9">
        <v>171</v>
      </c>
      <c r="E29" s="9">
        <v>141</v>
      </c>
      <c r="F29" s="9">
        <v>162</v>
      </c>
      <c r="G29" s="10">
        <f aca="true" t="shared" si="4" ref="G29:G37">SUM(D29:F29)</f>
        <v>474</v>
      </c>
      <c r="H29" s="11">
        <f aca="true" t="shared" si="5" ref="H29:H37">AVERAGE(D29:F29)</f>
        <v>158</v>
      </c>
    </row>
    <row r="30" spans="1:8" ht="15">
      <c r="A30" s="6">
        <v>2</v>
      </c>
      <c r="B30" s="7" t="s">
        <v>73</v>
      </c>
      <c r="C30" s="8">
        <v>8</v>
      </c>
      <c r="D30" s="9">
        <v>159</v>
      </c>
      <c r="E30" s="9">
        <v>142</v>
      </c>
      <c r="F30" s="9">
        <v>167</v>
      </c>
      <c r="G30" s="10">
        <f t="shared" si="4"/>
        <v>468</v>
      </c>
      <c r="H30" s="11">
        <f t="shared" si="5"/>
        <v>156</v>
      </c>
    </row>
    <row r="31" spans="1:8" ht="15">
      <c r="A31" s="6">
        <v>3</v>
      </c>
      <c r="B31" s="7" t="s">
        <v>77</v>
      </c>
      <c r="C31" s="8">
        <v>11</v>
      </c>
      <c r="D31" s="9">
        <v>162</v>
      </c>
      <c r="E31" s="9">
        <v>148</v>
      </c>
      <c r="F31" s="9">
        <v>130</v>
      </c>
      <c r="G31" s="10">
        <f t="shared" si="4"/>
        <v>440</v>
      </c>
      <c r="H31" s="11">
        <f t="shared" si="5"/>
        <v>146.66666666666666</v>
      </c>
    </row>
    <row r="32" spans="1:8" ht="15">
      <c r="A32" s="6">
        <v>4</v>
      </c>
      <c r="B32" s="7" t="s">
        <v>64</v>
      </c>
      <c r="C32" s="8">
        <v>1</v>
      </c>
      <c r="D32" s="9">
        <v>129</v>
      </c>
      <c r="E32" s="9">
        <v>147</v>
      </c>
      <c r="F32" s="9">
        <v>153</v>
      </c>
      <c r="G32" s="10">
        <f t="shared" si="4"/>
        <v>429</v>
      </c>
      <c r="H32" s="11">
        <f t="shared" si="5"/>
        <v>143</v>
      </c>
    </row>
    <row r="33" spans="1:8" ht="15">
      <c r="A33" s="6">
        <v>5</v>
      </c>
      <c r="B33" s="7" t="s">
        <v>204</v>
      </c>
      <c r="C33" s="8">
        <v>26</v>
      </c>
      <c r="D33" s="9">
        <v>147</v>
      </c>
      <c r="E33" s="9">
        <v>174</v>
      </c>
      <c r="F33" s="9">
        <v>107</v>
      </c>
      <c r="G33" s="10">
        <f t="shared" si="4"/>
        <v>428</v>
      </c>
      <c r="H33" s="11">
        <f t="shared" si="5"/>
        <v>142.66666666666666</v>
      </c>
    </row>
    <row r="34" spans="1:8" ht="15">
      <c r="A34" s="6">
        <v>6</v>
      </c>
      <c r="B34" s="7" t="s">
        <v>84</v>
      </c>
      <c r="C34" s="8">
        <v>13</v>
      </c>
      <c r="D34" s="9">
        <v>152</v>
      </c>
      <c r="E34" s="9">
        <v>136</v>
      </c>
      <c r="F34" s="9">
        <v>130</v>
      </c>
      <c r="G34" s="10">
        <f t="shared" si="4"/>
        <v>418</v>
      </c>
      <c r="H34" s="11">
        <f t="shared" si="5"/>
        <v>139.33333333333334</v>
      </c>
    </row>
    <row r="35" spans="1:8" ht="15">
      <c r="A35" s="6">
        <v>7</v>
      </c>
      <c r="B35" s="7" t="s">
        <v>85</v>
      </c>
      <c r="C35" s="8">
        <v>14</v>
      </c>
      <c r="D35" s="9">
        <v>144</v>
      </c>
      <c r="E35" s="9">
        <v>129</v>
      </c>
      <c r="F35" s="9">
        <v>122</v>
      </c>
      <c r="G35" s="10">
        <f t="shared" si="4"/>
        <v>395</v>
      </c>
      <c r="H35" s="11">
        <f t="shared" si="5"/>
        <v>131.66666666666666</v>
      </c>
    </row>
    <row r="36" spans="1:8" ht="15">
      <c r="A36" s="6">
        <v>8</v>
      </c>
      <c r="B36" s="7" t="s">
        <v>70</v>
      </c>
      <c r="C36" s="8">
        <v>3</v>
      </c>
      <c r="D36" s="9">
        <v>159</v>
      </c>
      <c r="E36" s="9">
        <v>126</v>
      </c>
      <c r="F36" s="9">
        <v>108</v>
      </c>
      <c r="G36" s="10">
        <f t="shared" si="4"/>
        <v>393</v>
      </c>
      <c r="H36" s="11">
        <f t="shared" si="5"/>
        <v>131</v>
      </c>
    </row>
    <row r="37" spans="1:8" ht="15">
      <c r="A37" s="6">
        <v>9</v>
      </c>
      <c r="B37" s="7" t="s">
        <v>87</v>
      </c>
      <c r="C37" s="8">
        <v>17</v>
      </c>
      <c r="D37" s="9">
        <v>151</v>
      </c>
      <c r="E37" s="9">
        <v>109</v>
      </c>
      <c r="F37" s="9">
        <v>105</v>
      </c>
      <c r="G37" s="10">
        <f t="shared" si="4"/>
        <v>365</v>
      </c>
      <c r="H37" s="11">
        <f t="shared" si="5"/>
        <v>121.66666666666667</v>
      </c>
    </row>
    <row r="39" spans="1:8" ht="15">
      <c r="A39" s="66" t="s">
        <v>226</v>
      </c>
      <c r="B39" s="61"/>
      <c r="D39" s="67"/>
      <c r="E39" s="61"/>
      <c r="F39" s="61"/>
      <c r="G39" s="68"/>
      <c r="H39" s="68"/>
    </row>
    <row r="40" ht="15.75" thickBot="1"/>
    <row r="41" spans="1:8" ht="15.75">
      <c r="A41" s="4" t="s">
        <v>0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9</v>
      </c>
      <c r="H41" s="5" t="s">
        <v>10</v>
      </c>
    </row>
    <row r="42" spans="1:8" ht="15">
      <c r="A42" s="6">
        <v>1</v>
      </c>
      <c r="B42" s="7" t="s">
        <v>114</v>
      </c>
      <c r="C42" s="57">
        <v>1</v>
      </c>
      <c r="D42" s="9">
        <v>209</v>
      </c>
      <c r="E42" s="9">
        <v>160</v>
      </c>
      <c r="F42" s="9">
        <v>120</v>
      </c>
      <c r="G42" s="10">
        <f aca="true" t="shared" si="6" ref="G42:G48">SUM(D42:F42)</f>
        <v>489</v>
      </c>
      <c r="H42" s="11">
        <f aca="true" t="shared" si="7" ref="H42:H48">AVERAGE(D42:F42)</f>
        <v>163</v>
      </c>
    </row>
    <row r="43" spans="1:8" ht="15">
      <c r="A43" s="6">
        <v>2</v>
      </c>
      <c r="B43" s="7" t="s">
        <v>132</v>
      </c>
      <c r="C43" s="57">
        <v>17</v>
      </c>
      <c r="D43" s="9">
        <v>168</v>
      </c>
      <c r="E43" s="9">
        <v>170</v>
      </c>
      <c r="F43" s="9">
        <v>143</v>
      </c>
      <c r="G43" s="10">
        <f t="shared" si="6"/>
        <v>481</v>
      </c>
      <c r="H43" s="11">
        <f t="shared" si="7"/>
        <v>160.33333333333334</v>
      </c>
    </row>
    <row r="44" spans="1:8" ht="15">
      <c r="A44" s="6">
        <v>3</v>
      </c>
      <c r="B44" s="7" t="s">
        <v>119</v>
      </c>
      <c r="C44" s="57">
        <v>7</v>
      </c>
      <c r="D44" s="9">
        <v>138</v>
      </c>
      <c r="E44" s="9">
        <v>202</v>
      </c>
      <c r="F44" s="9">
        <v>132</v>
      </c>
      <c r="G44" s="10">
        <f t="shared" si="6"/>
        <v>472</v>
      </c>
      <c r="H44" s="11">
        <f t="shared" si="7"/>
        <v>157.33333333333334</v>
      </c>
    </row>
    <row r="45" spans="1:8" ht="15">
      <c r="A45" s="6">
        <v>4</v>
      </c>
      <c r="B45" s="7" t="s">
        <v>115</v>
      </c>
      <c r="C45" s="57">
        <v>3</v>
      </c>
      <c r="D45" s="9">
        <v>160</v>
      </c>
      <c r="E45" s="9">
        <v>147</v>
      </c>
      <c r="F45" s="9">
        <v>117</v>
      </c>
      <c r="G45" s="10">
        <f t="shared" si="6"/>
        <v>424</v>
      </c>
      <c r="H45" s="11">
        <f t="shared" si="7"/>
        <v>141.33333333333334</v>
      </c>
    </row>
    <row r="46" spans="1:8" ht="15">
      <c r="A46" s="6">
        <v>5</v>
      </c>
      <c r="B46" s="7" t="s">
        <v>146</v>
      </c>
      <c r="C46" s="57">
        <v>1</v>
      </c>
      <c r="D46" s="9">
        <v>125</v>
      </c>
      <c r="E46" s="9">
        <v>161</v>
      </c>
      <c r="F46" s="9">
        <v>136</v>
      </c>
      <c r="G46" s="10">
        <f t="shared" si="6"/>
        <v>422</v>
      </c>
      <c r="H46" s="11">
        <f t="shared" si="7"/>
        <v>140.66666666666666</v>
      </c>
    </row>
    <row r="47" spans="1:8" ht="15">
      <c r="A47" s="6">
        <v>6</v>
      </c>
      <c r="B47" s="7" t="s">
        <v>117</v>
      </c>
      <c r="C47" s="57">
        <v>5</v>
      </c>
      <c r="D47" s="9">
        <v>152</v>
      </c>
      <c r="E47" s="9">
        <v>129</v>
      </c>
      <c r="F47" s="9">
        <v>119</v>
      </c>
      <c r="G47" s="10">
        <f t="shared" si="6"/>
        <v>400</v>
      </c>
      <c r="H47" s="11">
        <f t="shared" si="7"/>
        <v>133.33333333333334</v>
      </c>
    </row>
    <row r="48" spans="1:8" ht="15">
      <c r="A48" s="6">
        <v>7</v>
      </c>
      <c r="B48" s="7" t="s">
        <v>129</v>
      </c>
      <c r="C48" s="57">
        <v>15</v>
      </c>
      <c r="D48" s="9">
        <v>104</v>
      </c>
      <c r="E48" s="9">
        <v>128</v>
      </c>
      <c r="F48" s="9">
        <v>125</v>
      </c>
      <c r="G48" s="10">
        <f t="shared" si="6"/>
        <v>357</v>
      </c>
      <c r="H48" s="11">
        <f t="shared" si="7"/>
        <v>119</v>
      </c>
    </row>
    <row r="50" spans="1:8" ht="15">
      <c r="A50" s="66" t="s">
        <v>227</v>
      </c>
      <c r="B50" s="61"/>
      <c r="D50" s="67"/>
      <c r="E50" s="61"/>
      <c r="F50" s="61"/>
      <c r="G50" s="68"/>
      <c r="H50" s="68"/>
    </row>
    <row r="51" ht="15.75" thickBot="1"/>
    <row r="52" spans="1:8" ht="15.75">
      <c r="A52" s="4" t="s">
        <v>0</v>
      </c>
      <c r="B52" s="5" t="s">
        <v>1</v>
      </c>
      <c r="C52" s="5" t="s">
        <v>2</v>
      </c>
      <c r="D52" s="5" t="s">
        <v>3</v>
      </c>
      <c r="E52" s="5" t="s">
        <v>4</v>
      </c>
      <c r="F52" s="5" t="s">
        <v>5</v>
      </c>
      <c r="G52" s="5" t="s">
        <v>9</v>
      </c>
      <c r="H52" s="5" t="s">
        <v>10</v>
      </c>
    </row>
    <row r="53" spans="1:8" ht="15">
      <c r="A53" s="6">
        <v>1</v>
      </c>
      <c r="B53" s="7" t="s">
        <v>205</v>
      </c>
      <c r="C53" s="8">
        <v>30</v>
      </c>
      <c r="D53" s="9">
        <v>221</v>
      </c>
      <c r="E53" s="9">
        <v>171</v>
      </c>
      <c r="F53" s="9">
        <v>150</v>
      </c>
      <c r="G53" s="10">
        <f aca="true" t="shared" si="8" ref="G53:G60">SUM(D53:F53)</f>
        <v>542</v>
      </c>
      <c r="H53" s="11">
        <f aca="true" t="shared" si="9" ref="H53:H60">AVERAGE(D53:F53)</f>
        <v>180.66666666666666</v>
      </c>
    </row>
    <row r="54" spans="1:8" ht="15">
      <c r="A54" s="6">
        <v>2</v>
      </c>
      <c r="B54" s="7" t="s">
        <v>106</v>
      </c>
      <c r="C54" s="8">
        <v>28</v>
      </c>
      <c r="D54" s="9">
        <v>150</v>
      </c>
      <c r="E54" s="9">
        <v>194</v>
      </c>
      <c r="F54" s="9">
        <v>190</v>
      </c>
      <c r="G54" s="10">
        <f t="shared" si="8"/>
        <v>534</v>
      </c>
      <c r="H54" s="11">
        <f t="shared" si="9"/>
        <v>178</v>
      </c>
    </row>
    <row r="55" spans="1:8" ht="15">
      <c r="A55" s="6">
        <v>3</v>
      </c>
      <c r="B55" s="7" t="s">
        <v>94</v>
      </c>
      <c r="C55" s="8">
        <v>20</v>
      </c>
      <c r="D55" s="9">
        <v>171</v>
      </c>
      <c r="E55" s="9">
        <v>159</v>
      </c>
      <c r="F55" s="9">
        <v>122</v>
      </c>
      <c r="G55" s="10">
        <f t="shared" si="8"/>
        <v>452</v>
      </c>
      <c r="H55" s="11">
        <f t="shared" si="9"/>
        <v>150.66666666666666</v>
      </c>
    </row>
    <row r="56" spans="1:8" ht="15">
      <c r="A56" s="6">
        <v>4</v>
      </c>
      <c r="B56" s="7" t="s">
        <v>113</v>
      </c>
      <c r="C56" s="8">
        <v>32</v>
      </c>
      <c r="D56" s="9">
        <v>148</v>
      </c>
      <c r="E56" s="9">
        <v>132</v>
      </c>
      <c r="F56" s="9">
        <v>170</v>
      </c>
      <c r="G56" s="10">
        <f t="shared" si="8"/>
        <v>450</v>
      </c>
      <c r="H56" s="11">
        <f t="shared" si="9"/>
        <v>150</v>
      </c>
    </row>
    <row r="57" spans="1:8" ht="15">
      <c r="A57" s="6">
        <v>5</v>
      </c>
      <c r="B57" s="7" t="s">
        <v>66</v>
      </c>
      <c r="C57" s="8">
        <v>1</v>
      </c>
      <c r="D57" s="9">
        <v>157</v>
      </c>
      <c r="E57" s="9">
        <v>143</v>
      </c>
      <c r="F57" s="9">
        <v>145</v>
      </c>
      <c r="G57" s="10">
        <f t="shared" si="8"/>
        <v>445</v>
      </c>
      <c r="H57" s="11">
        <f t="shared" si="9"/>
        <v>148.33333333333334</v>
      </c>
    </row>
    <row r="58" spans="1:8" ht="15">
      <c r="A58" s="6">
        <v>6</v>
      </c>
      <c r="B58" s="7" t="s">
        <v>199</v>
      </c>
      <c r="C58" s="8">
        <v>5</v>
      </c>
      <c r="D58" s="9">
        <v>93</v>
      </c>
      <c r="E58" s="9">
        <v>169</v>
      </c>
      <c r="F58" s="9">
        <v>159</v>
      </c>
      <c r="G58" s="10">
        <f t="shared" si="8"/>
        <v>421</v>
      </c>
      <c r="H58" s="11">
        <f t="shared" si="9"/>
        <v>140.33333333333334</v>
      </c>
    </row>
    <row r="59" spans="1:8" ht="15">
      <c r="A59" s="6">
        <v>7</v>
      </c>
      <c r="B59" s="7" t="s">
        <v>107</v>
      </c>
      <c r="C59" s="8">
        <v>28</v>
      </c>
      <c r="D59" s="9">
        <v>88</v>
      </c>
      <c r="E59" s="9">
        <v>125</v>
      </c>
      <c r="F59" s="9">
        <v>184</v>
      </c>
      <c r="G59" s="10">
        <f t="shared" si="8"/>
        <v>397</v>
      </c>
      <c r="H59" s="11">
        <f t="shared" si="9"/>
        <v>132.33333333333334</v>
      </c>
    </row>
    <row r="60" spans="1:8" ht="15">
      <c r="A60" s="6">
        <v>8</v>
      </c>
      <c r="B60" s="7" t="s">
        <v>100</v>
      </c>
      <c r="C60" s="8">
        <v>24</v>
      </c>
      <c r="D60" s="9">
        <v>113</v>
      </c>
      <c r="E60" s="9">
        <v>152</v>
      </c>
      <c r="F60" s="9">
        <v>124</v>
      </c>
      <c r="G60" s="10">
        <f t="shared" si="8"/>
        <v>389</v>
      </c>
      <c r="H60" s="11">
        <f t="shared" si="9"/>
        <v>129.66666666666666</v>
      </c>
    </row>
  </sheetData>
  <sheetProtection/>
  <mergeCells count="15">
    <mergeCell ref="A1:B1"/>
    <mergeCell ref="D1:F1"/>
    <mergeCell ref="G1:H1"/>
    <mergeCell ref="A14:B14"/>
    <mergeCell ref="D14:F14"/>
    <mergeCell ref="G14:H14"/>
    <mergeCell ref="A26:B26"/>
    <mergeCell ref="D26:F26"/>
    <mergeCell ref="G26:H26"/>
    <mergeCell ref="A39:B39"/>
    <mergeCell ref="D39:F39"/>
    <mergeCell ref="G39:H39"/>
    <mergeCell ref="A50:B50"/>
    <mergeCell ref="D50:F50"/>
    <mergeCell ref="G50:H5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417</v>
      </c>
      <c r="U1" s="34" t="str">
        <f>Boys!B6</f>
        <v>Jacob Hubbs</v>
      </c>
      <c r="V1" s="34"/>
      <c r="W1" s="49" t="s">
        <v>30</v>
      </c>
    </row>
    <row r="2" spans="1:20" ht="12.75">
      <c r="A2" s="34" t="s">
        <v>26</v>
      </c>
      <c r="B2" s="75" t="str">
        <f>Boys!B4</f>
        <v>Ryan Dreikosen</v>
      </c>
      <c r="C2" s="75"/>
      <c r="D2" s="34">
        <f>F32</f>
        <v>379</v>
      </c>
      <c r="T2" s="47"/>
    </row>
    <row r="3" spans="1:20" ht="12.75">
      <c r="A3" s="35"/>
      <c r="B3" s="35"/>
      <c r="C3" s="35"/>
      <c r="D3" s="30"/>
      <c r="Q3" s="34">
        <f>N38</f>
        <v>310</v>
      </c>
      <c r="R3" s="75" t="s">
        <v>103</v>
      </c>
      <c r="S3" s="79"/>
      <c r="T3" s="47"/>
    </row>
    <row r="4" spans="1:21" ht="12.75">
      <c r="A4" s="84" t="s">
        <v>248</v>
      </c>
      <c r="B4" s="84"/>
      <c r="C4" s="84"/>
      <c r="D4" s="31"/>
      <c r="E4" s="74" t="s">
        <v>68</v>
      </c>
      <c r="F4" s="75"/>
      <c r="G4" s="29">
        <f>N32</f>
        <v>374</v>
      </c>
      <c r="Q4" s="47"/>
      <c r="T4" s="80" t="s">
        <v>246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5" t="str">
        <f>Boys!B19</f>
        <v>Owen Jones</v>
      </c>
      <c r="C6" s="75"/>
      <c r="D6" s="36">
        <f>F33</f>
        <v>338</v>
      </c>
      <c r="G6" s="31"/>
      <c r="Q6" s="47"/>
      <c r="T6" s="46">
        <f>F45</f>
        <v>370</v>
      </c>
      <c r="U6" s="34" t="str">
        <f>Boys!B17</f>
        <v>Zach Singer</v>
      </c>
      <c r="V6" s="34"/>
      <c r="W6" s="49" t="s">
        <v>53</v>
      </c>
    </row>
    <row r="7" spans="7:17" ht="12.75">
      <c r="G7" s="31"/>
      <c r="Q7" s="47"/>
    </row>
    <row r="8" spans="5:23" ht="12.75">
      <c r="E8" s="60" t="s">
        <v>245</v>
      </c>
      <c r="F8" s="61"/>
      <c r="G8" s="31"/>
      <c r="H8" s="74" t="s">
        <v>68</v>
      </c>
      <c r="I8" s="75"/>
      <c r="J8" s="29">
        <f>N46</f>
        <v>327</v>
      </c>
      <c r="N8" s="34">
        <f>N49</f>
        <v>379</v>
      </c>
      <c r="O8" s="75" t="s">
        <v>92</v>
      </c>
      <c r="P8" s="79"/>
      <c r="Q8" s="76" t="s">
        <v>242</v>
      </c>
      <c r="R8" s="61"/>
      <c r="T8" s="34">
        <f>F47</f>
        <v>366</v>
      </c>
      <c r="U8" s="34" t="str">
        <f>Boys!B9</f>
        <v>Sean Connelly</v>
      </c>
      <c r="V8" s="34"/>
      <c r="W8" s="49" t="s">
        <v>31</v>
      </c>
    </row>
    <row r="9" spans="1:20" ht="12.75">
      <c r="A9" s="34" t="s">
        <v>27</v>
      </c>
      <c r="B9" s="75" t="str">
        <f>Boys!B11</f>
        <v>Cameron Crowe</v>
      </c>
      <c r="C9" s="75"/>
      <c r="D9" s="34">
        <f>F35</f>
        <v>325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3" t="s">
        <v>253</v>
      </c>
      <c r="B11" s="84"/>
      <c r="C11" s="84"/>
      <c r="D11" s="31"/>
      <c r="E11" s="74" t="s">
        <v>79</v>
      </c>
      <c r="F11" s="75"/>
      <c r="G11" s="32">
        <f>N33</f>
        <v>316</v>
      </c>
      <c r="J11" s="31"/>
      <c r="N11" s="47"/>
      <c r="Q11" s="47"/>
      <c r="T11" s="76" t="s">
        <v>257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394</v>
      </c>
      <c r="R12" s="75" t="s">
        <v>92</v>
      </c>
      <c r="S12" s="79"/>
      <c r="T12" s="47"/>
      <c r="W12" s="45"/>
    </row>
    <row r="13" spans="1:23" ht="12.75">
      <c r="A13" s="34" t="s">
        <v>51</v>
      </c>
      <c r="B13" s="75" t="str">
        <f>Boys!B12</f>
        <v>Edgar Burgos</v>
      </c>
      <c r="C13" s="75"/>
      <c r="D13" s="36">
        <f>F36</f>
        <v>287</v>
      </c>
      <c r="J13" s="31"/>
      <c r="N13" s="47"/>
      <c r="T13" s="46">
        <f>F48</f>
        <v>306</v>
      </c>
      <c r="U13" s="34" t="str">
        <f>Boys!B14</f>
        <v>Tyler McNutt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0" t="s">
        <v>251</v>
      </c>
      <c r="I15" s="61"/>
      <c r="J15" s="31"/>
      <c r="K15" s="74" t="s">
        <v>108</v>
      </c>
      <c r="L15" s="75"/>
      <c r="M15" s="34">
        <f>N54</f>
        <v>383</v>
      </c>
      <c r="N15" s="76" t="s">
        <v>237</v>
      </c>
      <c r="O15" s="61"/>
      <c r="T15" s="34">
        <f>F50</f>
        <v>344</v>
      </c>
      <c r="U15" s="34" t="str">
        <f>Boys!B10</f>
        <v>Garrett Haley</v>
      </c>
      <c r="V15" s="34"/>
      <c r="W15" s="49" t="s">
        <v>33</v>
      </c>
    </row>
    <row r="16" spans="1:20" ht="12.75">
      <c r="A16" s="34" t="s">
        <v>29</v>
      </c>
      <c r="B16" s="75" t="str">
        <f>Boys!B8</f>
        <v>Brett Beuthin</v>
      </c>
      <c r="C16" s="75"/>
      <c r="D16" s="34">
        <f>F38</f>
        <v>430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1" t="s">
        <v>247</v>
      </c>
      <c r="L17" s="82"/>
      <c r="M17" s="82"/>
      <c r="N17" s="47"/>
      <c r="Q17" s="34">
        <f>N41</f>
        <v>300</v>
      </c>
      <c r="R17" s="75" t="s">
        <v>203</v>
      </c>
      <c r="S17" s="79"/>
      <c r="T17" s="47"/>
    </row>
    <row r="18" spans="1:21" ht="12.75">
      <c r="A18" s="83" t="s">
        <v>254</v>
      </c>
      <c r="B18" s="84"/>
      <c r="C18" s="84"/>
      <c r="D18" s="31"/>
      <c r="E18" s="74" t="s">
        <v>86</v>
      </c>
      <c r="F18" s="75"/>
      <c r="G18" s="29">
        <f>N35</f>
        <v>384</v>
      </c>
      <c r="J18" s="31"/>
      <c r="N18" s="47"/>
      <c r="Q18" s="47"/>
      <c r="T18" s="76" t="s">
        <v>235</v>
      </c>
      <c r="U18" s="61"/>
    </row>
    <row r="19" spans="1:20" ht="12.75">
      <c r="A19" s="33"/>
      <c r="B19" s="33"/>
      <c r="C19" s="33"/>
      <c r="D19" s="31"/>
      <c r="G19" s="30"/>
      <c r="J19" s="31"/>
      <c r="K19" s="74" t="s">
        <v>92</v>
      </c>
      <c r="L19" s="75"/>
      <c r="M19" s="36">
        <f>N55</f>
        <v>357</v>
      </c>
      <c r="N19" s="47"/>
      <c r="Q19" s="47"/>
      <c r="T19" s="47"/>
    </row>
    <row r="20" spans="1:23" ht="12.75">
      <c r="A20" s="34" t="s">
        <v>55</v>
      </c>
      <c r="B20" s="75" t="str">
        <f>Boys!B15</f>
        <v>Brandon Williamson</v>
      </c>
      <c r="C20" s="75"/>
      <c r="D20" s="36">
        <f>F39</f>
        <v>381</v>
      </c>
      <c r="G20" s="31"/>
      <c r="J20" s="31"/>
      <c r="N20" s="47"/>
      <c r="Q20" s="47"/>
      <c r="T20" s="46">
        <f>F51</f>
        <v>310</v>
      </c>
      <c r="U20" s="34" t="str">
        <f>Boys!B13</f>
        <v>Nick Lewicki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0" t="s">
        <v>252</v>
      </c>
      <c r="F22" s="61"/>
      <c r="G22" s="31"/>
      <c r="H22" s="74" t="s">
        <v>108</v>
      </c>
      <c r="I22" s="75"/>
      <c r="J22" s="32">
        <f>N47</f>
        <v>368</v>
      </c>
      <c r="N22" s="46">
        <f>N50</f>
        <v>313</v>
      </c>
      <c r="O22" s="75" t="s">
        <v>182</v>
      </c>
      <c r="P22" s="79"/>
      <c r="Q22" s="76" t="s">
        <v>243</v>
      </c>
      <c r="R22" s="61"/>
      <c r="T22" s="34">
        <f>F53</f>
        <v>337</v>
      </c>
      <c r="U22" s="34" t="str">
        <f>Boys!B5</f>
        <v>Ryan Burton</v>
      </c>
      <c r="V22" s="34"/>
      <c r="W22" s="49" t="s">
        <v>32</v>
      </c>
    </row>
    <row r="23" spans="1:20" ht="12.75">
      <c r="A23" s="34" t="s">
        <v>28</v>
      </c>
      <c r="B23" s="75" t="str">
        <f>Boys!B7</f>
        <v>Lucas Pinkus</v>
      </c>
      <c r="C23" s="75"/>
      <c r="D23" s="34">
        <f>F41</f>
        <v>422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7" t="s">
        <v>108</v>
      </c>
      <c r="L24" s="77"/>
      <c r="M24" s="77"/>
      <c r="Q24" s="47"/>
      <c r="T24" s="47"/>
    </row>
    <row r="25" spans="1:21" ht="12.75">
      <c r="A25" s="84" t="s">
        <v>255</v>
      </c>
      <c r="B25" s="84"/>
      <c r="C25" s="84"/>
      <c r="D25" s="31"/>
      <c r="E25" s="74" t="s">
        <v>108</v>
      </c>
      <c r="F25" s="75"/>
      <c r="G25" s="32">
        <f>N36</f>
        <v>401</v>
      </c>
      <c r="Q25" s="46">
        <f>N42</f>
        <v>334</v>
      </c>
      <c r="R25" s="75" t="s">
        <v>182</v>
      </c>
      <c r="S25" s="79"/>
      <c r="T25" s="80" t="s">
        <v>256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5" t="str">
        <f>Boys!B16</f>
        <v>Jonathan Studer</v>
      </c>
      <c r="C27" s="75"/>
      <c r="D27" s="36">
        <f>F42</f>
        <v>343</v>
      </c>
      <c r="T27" s="46">
        <f>F54</f>
        <v>303</v>
      </c>
      <c r="U27" s="34" t="str">
        <f>Boys!B18</f>
        <v>Trevor Amir</v>
      </c>
      <c r="V27" s="34"/>
      <c r="W27" s="49" t="s">
        <v>52</v>
      </c>
    </row>
    <row r="30" spans="1:14" ht="12.75">
      <c r="A30" s="73" t="s">
        <v>49</v>
      </c>
      <c r="B30" s="61"/>
      <c r="C30" s="61"/>
      <c r="D30" s="61"/>
      <c r="E30" s="61"/>
      <c r="F30" s="61"/>
      <c r="I30" s="73" t="s">
        <v>58</v>
      </c>
      <c r="J30" s="73"/>
      <c r="K30" s="73"/>
      <c r="L30" s="73"/>
      <c r="M30" s="73"/>
      <c r="N30" s="73"/>
    </row>
    <row r="32" spans="1:14" ht="12.75">
      <c r="A32" t="s">
        <v>26</v>
      </c>
      <c r="B32" s="61" t="str">
        <f>B2</f>
        <v>Ryan Dreikosen</v>
      </c>
      <c r="C32" s="61"/>
      <c r="D32">
        <v>182</v>
      </c>
      <c r="E32">
        <v>197</v>
      </c>
      <c r="F32">
        <f>D32+E32</f>
        <v>379</v>
      </c>
      <c r="I32" s="61" t="str">
        <f>E4</f>
        <v>Ryan Dreikosen</v>
      </c>
      <c r="J32" s="61"/>
      <c r="K32" s="61"/>
      <c r="L32">
        <v>200</v>
      </c>
      <c r="M32">
        <v>174</v>
      </c>
      <c r="N32">
        <f>L32+M32</f>
        <v>374</v>
      </c>
    </row>
    <row r="33" spans="1:14" ht="12.75">
      <c r="A33" t="s">
        <v>50</v>
      </c>
      <c r="B33" s="61" t="str">
        <f>B6</f>
        <v>Owen Jones</v>
      </c>
      <c r="C33" s="61"/>
      <c r="D33">
        <v>155</v>
      </c>
      <c r="E33">
        <v>183</v>
      </c>
      <c r="F33">
        <f>D33+E33</f>
        <v>338</v>
      </c>
      <c r="I33" s="61" t="str">
        <f>E11</f>
        <v>Cameron Crowe</v>
      </c>
      <c r="J33" s="61"/>
      <c r="K33" s="61"/>
      <c r="L33">
        <v>160</v>
      </c>
      <c r="M33">
        <v>156</v>
      </c>
      <c r="N33">
        <f>L33+M33</f>
        <v>316</v>
      </c>
    </row>
    <row r="35" spans="1:14" ht="12.75">
      <c r="A35" t="s">
        <v>27</v>
      </c>
      <c r="B35" s="61" t="str">
        <f>B9</f>
        <v>Cameron Crowe</v>
      </c>
      <c r="C35" s="61"/>
      <c r="D35">
        <v>149</v>
      </c>
      <c r="E35">
        <v>176</v>
      </c>
      <c r="F35">
        <f aca="true" t="shared" si="0" ref="F35:F54">D35+E35</f>
        <v>325</v>
      </c>
      <c r="I35" s="61" t="str">
        <f>E18</f>
        <v>Brett Beuthin</v>
      </c>
      <c r="J35" s="61"/>
      <c r="K35" s="61"/>
      <c r="L35">
        <v>193</v>
      </c>
      <c r="M35">
        <v>191</v>
      </c>
      <c r="N35">
        <f>L35+M35</f>
        <v>384</v>
      </c>
    </row>
    <row r="36" spans="1:14" ht="12.75">
      <c r="A36" t="s">
        <v>51</v>
      </c>
      <c r="B36" s="61" t="str">
        <f>B13</f>
        <v>Edgar Burgos</v>
      </c>
      <c r="C36" s="61"/>
      <c r="D36">
        <v>142</v>
      </c>
      <c r="E36">
        <v>145</v>
      </c>
      <c r="F36">
        <f t="shared" si="0"/>
        <v>287</v>
      </c>
      <c r="I36" s="61" t="str">
        <f>E25</f>
        <v>Lucas Pinkus</v>
      </c>
      <c r="J36" s="61"/>
      <c r="K36" s="61"/>
      <c r="L36">
        <v>193</v>
      </c>
      <c r="M36">
        <v>208</v>
      </c>
      <c r="N36">
        <f>L36+M36</f>
        <v>401</v>
      </c>
    </row>
    <row r="38" spans="1:14" ht="12.75">
      <c r="A38" t="s">
        <v>29</v>
      </c>
      <c r="B38" s="61" t="str">
        <f>B16</f>
        <v>Brett Beuthin</v>
      </c>
      <c r="C38" s="61"/>
      <c r="D38">
        <v>208</v>
      </c>
      <c r="E38">
        <v>222</v>
      </c>
      <c r="F38">
        <f t="shared" si="0"/>
        <v>430</v>
      </c>
      <c r="I38" s="78" t="str">
        <f>R3</f>
        <v>Jacob Hubbs</v>
      </c>
      <c r="J38" s="78"/>
      <c r="K38" s="78"/>
      <c r="L38" s="51">
        <v>154</v>
      </c>
      <c r="M38" s="51">
        <v>156</v>
      </c>
      <c r="N38">
        <f>L38+M38</f>
        <v>310</v>
      </c>
    </row>
    <row r="39" spans="1:14" ht="12.75">
      <c r="A39" t="s">
        <v>55</v>
      </c>
      <c r="B39" s="61" t="str">
        <f>B20</f>
        <v>Brandon Williamson</v>
      </c>
      <c r="C39" s="61"/>
      <c r="D39">
        <v>170</v>
      </c>
      <c r="E39">
        <v>211</v>
      </c>
      <c r="F39">
        <f t="shared" si="0"/>
        <v>381</v>
      </c>
      <c r="I39" s="61" t="str">
        <f>R12</f>
        <v>Sean Connelly</v>
      </c>
      <c r="J39" s="61"/>
      <c r="K39" s="61"/>
      <c r="L39" s="56">
        <v>181</v>
      </c>
      <c r="M39" s="56">
        <v>213</v>
      </c>
      <c r="N39">
        <f>L39+M39</f>
        <v>394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Lucas Pinkus</v>
      </c>
      <c r="C41" s="61"/>
      <c r="D41">
        <v>201</v>
      </c>
      <c r="E41">
        <v>221</v>
      </c>
      <c r="F41">
        <f t="shared" si="0"/>
        <v>422</v>
      </c>
      <c r="I41" s="61" t="str">
        <f>R17</f>
        <v>Garrett Haley</v>
      </c>
      <c r="J41" s="61"/>
      <c r="K41" s="61"/>
      <c r="L41">
        <v>164</v>
      </c>
      <c r="M41">
        <v>136</v>
      </c>
      <c r="N41">
        <f>L41+M41</f>
        <v>300</v>
      </c>
    </row>
    <row r="42" spans="1:14" ht="12.75">
      <c r="A42" t="s">
        <v>54</v>
      </c>
      <c r="B42" s="61" t="str">
        <f>B27</f>
        <v>Jonathan Studer</v>
      </c>
      <c r="C42" s="61"/>
      <c r="D42">
        <v>162</v>
      </c>
      <c r="E42">
        <v>181</v>
      </c>
      <c r="F42">
        <f t="shared" si="0"/>
        <v>343</v>
      </c>
      <c r="I42" s="61" t="str">
        <f>R25</f>
        <v>Ryan Burton</v>
      </c>
      <c r="J42" s="61"/>
      <c r="K42" s="61"/>
      <c r="L42">
        <v>186</v>
      </c>
      <c r="M42">
        <v>148</v>
      </c>
      <c r="N42">
        <f>L42+M42</f>
        <v>334</v>
      </c>
    </row>
    <row r="44" spans="1:12" ht="12.75">
      <c r="A44" t="s">
        <v>30</v>
      </c>
      <c r="B44" t="str">
        <f>U1</f>
        <v>Jacob Hubbs</v>
      </c>
      <c r="D44">
        <v>236</v>
      </c>
      <c r="E44">
        <v>181</v>
      </c>
      <c r="F44">
        <f t="shared" si="0"/>
        <v>417</v>
      </c>
      <c r="K44" s="73" t="s">
        <v>59</v>
      </c>
      <c r="L44" s="73"/>
    </row>
    <row r="45" spans="1:6" ht="12.75">
      <c r="A45" t="s">
        <v>53</v>
      </c>
      <c r="B45" t="str">
        <f>U6</f>
        <v>Zach Singer</v>
      </c>
      <c r="D45">
        <v>189</v>
      </c>
      <c r="E45">
        <v>181</v>
      </c>
      <c r="F45">
        <f t="shared" si="0"/>
        <v>370</v>
      </c>
    </row>
    <row r="46" spans="9:14" ht="12.75">
      <c r="I46" s="61" t="str">
        <f>H8</f>
        <v>Ryan Dreikosen</v>
      </c>
      <c r="J46" s="61"/>
      <c r="K46" s="61"/>
      <c r="L46">
        <v>182</v>
      </c>
      <c r="M46">
        <v>145</v>
      </c>
      <c r="N46">
        <f>L46+M46</f>
        <v>327</v>
      </c>
    </row>
    <row r="47" spans="1:14" ht="12.75">
      <c r="A47" t="s">
        <v>31</v>
      </c>
      <c r="B47" t="str">
        <f>U8</f>
        <v>Sean Connelly</v>
      </c>
      <c r="D47">
        <v>210</v>
      </c>
      <c r="E47">
        <v>156</v>
      </c>
      <c r="F47">
        <f t="shared" si="0"/>
        <v>366</v>
      </c>
      <c r="I47" s="61" t="str">
        <f>H22</f>
        <v>Lucas Pinkus</v>
      </c>
      <c r="J47" s="61"/>
      <c r="K47" s="61"/>
      <c r="L47">
        <v>212</v>
      </c>
      <c r="M47">
        <v>156</v>
      </c>
      <c r="N47">
        <f>L47+M47</f>
        <v>368</v>
      </c>
    </row>
    <row r="48" spans="1:6" ht="12.75">
      <c r="A48" t="s">
        <v>56</v>
      </c>
      <c r="B48" t="str">
        <f>U13</f>
        <v>Tyler McNutt</v>
      </c>
      <c r="D48">
        <v>159</v>
      </c>
      <c r="E48">
        <v>147</v>
      </c>
      <c r="F48">
        <f t="shared" si="0"/>
        <v>306</v>
      </c>
    </row>
    <row r="49" spans="9:14" ht="12.75">
      <c r="I49" s="61" t="str">
        <f>O8</f>
        <v>Sean Connelly</v>
      </c>
      <c r="J49" s="61"/>
      <c r="K49" s="61"/>
      <c r="L49">
        <v>186</v>
      </c>
      <c r="M49">
        <v>193</v>
      </c>
      <c r="N49">
        <f>L49+M49</f>
        <v>379</v>
      </c>
    </row>
    <row r="50" spans="1:14" ht="12.75">
      <c r="A50" t="s">
        <v>33</v>
      </c>
      <c r="B50" t="str">
        <f>U15</f>
        <v>Garrett Haley</v>
      </c>
      <c r="D50">
        <v>172</v>
      </c>
      <c r="E50">
        <v>172</v>
      </c>
      <c r="F50">
        <f t="shared" si="0"/>
        <v>344</v>
      </c>
      <c r="I50" s="61" t="str">
        <f>O22</f>
        <v>Ryan Burton</v>
      </c>
      <c r="J50" s="61"/>
      <c r="K50" s="61"/>
      <c r="L50">
        <v>184</v>
      </c>
      <c r="M50">
        <v>129</v>
      </c>
      <c r="N50">
        <f>L50+M50</f>
        <v>313</v>
      </c>
    </row>
    <row r="51" spans="1:6" ht="12.75">
      <c r="A51" t="s">
        <v>57</v>
      </c>
      <c r="B51" t="str">
        <f>U20</f>
        <v>Nick Lewicki</v>
      </c>
      <c r="D51">
        <v>162</v>
      </c>
      <c r="E51">
        <v>148</v>
      </c>
      <c r="F51">
        <f t="shared" si="0"/>
        <v>310</v>
      </c>
    </row>
    <row r="52" spans="11:12" ht="12.75">
      <c r="K52" s="73" t="s">
        <v>35</v>
      </c>
      <c r="L52" s="73"/>
    </row>
    <row r="53" spans="1:6" ht="12.75">
      <c r="A53" t="s">
        <v>32</v>
      </c>
      <c r="B53" t="str">
        <f>U22</f>
        <v>Ryan Burton</v>
      </c>
      <c r="D53">
        <v>128</v>
      </c>
      <c r="E53">
        <v>209</v>
      </c>
      <c r="F53">
        <f t="shared" si="0"/>
        <v>337</v>
      </c>
    </row>
    <row r="54" spans="1:14" ht="12.75">
      <c r="A54" t="s">
        <v>52</v>
      </c>
      <c r="B54" t="str">
        <f>U27</f>
        <v>Trevor Amir</v>
      </c>
      <c r="D54">
        <v>131</v>
      </c>
      <c r="E54">
        <v>172</v>
      </c>
      <c r="F54">
        <f t="shared" si="0"/>
        <v>303</v>
      </c>
      <c r="I54" s="61" t="str">
        <f>K15</f>
        <v>Lucas Pinkus</v>
      </c>
      <c r="J54" s="61"/>
      <c r="K54" s="61"/>
      <c r="L54">
        <v>193</v>
      </c>
      <c r="M54">
        <v>190</v>
      </c>
      <c r="N54">
        <f>L54+M54</f>
        <v>383</v>
      </c>
    </row>
    <row r="55" spans="9:14" ht="12.75">
      <c r="I55" s="61" t="str">
        <f>K19</f>
        <v>Sean Connelly</v>
      </c>
      <c r="J55" s="61"/>
      <c r="K55" s="61"/>
      <c r="L55">
        <v>166</v>
      </c>
      <c r="M55">
        <v>191</v>
      </c>
      <c r="N55">
        <f>L55+M55</f>
        <v>357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Bailey Delrose</v>
      </c>
      <c r="V1" s="34"/>
      <c r="W1" s="49" t="s">
        <v>30</v>
      </c>
    </row>
    <row r="2" spans="1:20" ht="12.75">
      <c r="A2" s="34" t="s">
        <v>26</v>
      </c>
      <c r="B2" s="75" t="str">
        <f>Girls!B4</f>
        <v>Monica Colon</v>
      </c>
      <c r="C2" s="75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412</v>
      </c>
      <c r="R3" s="75" t="str">
        <f>U1</f>
        <v>Bailey Delrose</v>
      </c>
      <c r="S3" s="79"/>
      <c r="T3" s="47"/>
    </row>
    <row r="4" spans="1:21" ht="12.75">
      <c r="A4" s="84" t="s">
        <v>48</v>
      </c>
      <c r="B4" s="84"/>
      <c r="C4" s="84"/>
      <c r="D4" s="31"/>
      <c r="E4" s="74" t="str">
        <f>B2</f>
        <v>Monica Colon</v>
      </c>
      <c r="F4" s="75"/>
      <c r="G4" s="29">
        <f>N32</f>
        <v>317</v>
      </c>
      <c r="Q4" s="47"/>
      <c r="T4" s="80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5" t="s">
        <v>233</v>
      </c>
      <c r="C6" s="75"/>
      <c r="D6" s="36">
        <f>F33</f>
        <v>0</v>
      </c>
      <c r="G6" s="31"/>
      <c r="Q6" s="47"/>
      <c r="T6" s="46">
        <f>F45</f>
        <v>0</v>
      </c>
      <c r="U6" s="34" t="s">
        <v>233</v>
      </c>
      <c r="V6" s="34"/>
      <c r="W6" s="49" t="s">
        <v>53</v>
      </c>
    </row>
    <row r="7" spans="7:17" ht="12.75">
      <c r="G7" s="31"/>
      <c r="Q7" s="47"/>
    </row>
    <row r="8" spans="5:23" ht="12.75">
      <c r="E8" s="60" t="s">
        <v>246</v>
      </c>
      <c r="F8" s="61"/>
      <c r="G8" s="31"/>
      <c r="H8" s="74" t="s">
        <v>142</v>
      </c>
      <c r="I8" s="75"/>
      <c r="J8" s="29">
        <f>N46</f>
        <v>288</v>
      </c>
      <c r="N8" s="34">
        <f>N49</f>
        <v>395</v>
      </c>
      <c r="O8" s="75" t="s">
        <v>122</v>
      </c>
      <c r="P8" s="79"/>
      <c r="Q8" s="76" t="s">
        <v>248</v>
      </c>
      <c r="R8" s="61"/>
      <c r="T8" s="34">
        <f>F47</f>
        <v>222</v>
      </c>
      <c r="U8" s="34" t="str">
        <f>Girls!B9</f>
        <v>Alexandra Wozniak</v>
      </c>
      <c r="V8" s="34"/>
      <c r="W8" s="49" t="s">
        <v>31</v>
      </c>
    </row>
    <row r="9" spans="1:20" ht="12.75">
      <c r="A9" s="34" t="s">
        <v>27</v>
      </c>
      <c r="B9" s="75" t="str">
        <f>Girls!B11</f>
        <v>Jasmine McKeel</v>
      </c>
      <c r="C9" s="75"/>
      <c r="D9" s="34">
        <f>F35</f>
        <v>352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4" t="s">
        <v>249</v>
      </c>
      <c r="B11" s="84"/>
      <c r="C11" s="84"/>
      <c r="D11" s="31"/>
      <c r="E11" s="74" t="s">
        <v>142</v>
      </c>
      <c r="F11" s="75"/>
      <c r="G11" s="32">
        <f>N33</f>
        <v>317</v>
      </c>
      <c r="J11" s="31"/>
      <c r="N11" s="47"/>
      <c r="Q11" s="47"/>
      <c r="T11" s="80" t="s">
        <v>239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348</v>
      </c>
      <c r="R12" s="75" t="s">
        <v>210</v>
      </c>
      <c r="S12" s="79"/>
      <c r="T12" s="47"/>
      <c r="W12" s="45"/>
    </row>
    <row r="13" spans="1:23" ht="12.75">
      <c r="A13" s="34" t="s">
        <v>51</v>
      </c>
      <c r="B13" s="75" t="str">
        <f>Girls!B12</f>
        <v>Monica Darrow</v>
      </c>
      <c r="C13" s="75"/>
      <c r="D13" s="36">
        <f>F36</f>
        <v>297</v>
      </c>
      <c r="J13" s="31"/>
      <c r="N13" s="47"/>
      <c r="T13" s="46">
        <f>F48</f>
        <v>297</v>
      </c>
      <c r="U13" s="34" t="str">
        <f>Girls!B14</f>
        <v>Rachel Baumann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0" t="s">
        <v>245</v>
      </c>
      <c r="I15" s="61"/>
      <c r="J15" s="31"/>
      <c r="K15" s="74" t="s">
        <v>208</v>
      </c>
      <c r="L15" s="75"/>
      <c r="M15" s="34">
        <f>N54</f>
        <v>393</v>
      </c>
      <c r="N15" s="76" t="s">
        <v>242</v>
      </c>
      <c r="O15" s="61"/>
      <c r="T15" s="34">
        <f>F50</f>
        <v>280</v>
      </c>
      <c r="U15" s="34" t="str">
        <f>Girls!B10</f>
        <v>Anna Callan</v>
      </c>
      <c r="V15" s="34"/>
      <c r="W15" s="49" t="s">
        <v>33</v>
      </c>
    </row>
    <row r="16" spans="1:20" ht="12.75">
      <c r="A16" s="34" t="s">
        <v>29</v>
      </c>
      <c r="B16" s="75" t="str">
        <f>Girls!B8</f>
        <v>Kaitlyn Keith</v>
      </c>
      <c r="C16" s="75"/>
      <c r="D16" s="34">
        <f>F38</f>
        <v>343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1" t="s">
        <v>244</v>
      </c>
      <c r="L17" s="82"/>
      <c r="M17" s="82"/>
      <c r="N17" s="47"/>
      <c r="Q17" s="34">
        <f>N41</f>
        <v>353</v>
      </c>
      <c r="R17" s="75" t="s">
        <v>127</v>
      </c>
      <c r="S17" s="79"/>
      <c r="T17" s="47"/>
    </row>
    <row r="18" spans="1:21" ht="12.75">
      <c r="A18" s="84" t="s">
        <v>250</v>
      </c>
      <c r="B18" s="84"/>
      <c r="C18" s="84"/>
      <c r="D18" s="31"/>
      <c r="E18" s="74" t="s">
        <v>208</v>
      </c>
      <c r="F18" s="75"/>
      <c r="G18" s="29">
        <f>N35</f>
        <v>379</v>
      </c>
      <c r="J18" s="31"/>
      <c r="N18" s="47"/>
      <c r="Q18" s="47"/>
      <c r="T18" s="80" t="s">
        <v>238</v>
      </c>
      <c r="U18" s="61"/>
    </row>
    <row r="19" spans="1:20" ht="12.75">
      <c r="A19" s="33"/>
      <c r="B19" s="33"/>
      <c r="C19" s="33"/>
      <c r="D19" s="31"/>
      <c r="G19" s="30"/>
      <c r="J19" s="31"/>
      <c r="K19" s="74" t="s">
        <v>122</v>
      </c>
      <c r="L19" s="75"/>
      <c r="M19" s="36">
        <f>N55</f>
        <v>394</v>
      </c>
      <c r="N19" s="47"/>
      <c r="Q19" s="47"/>
      <c r="T19" s="47"/>
    </row>
    <row r="20" spans="1:23" ht="12.75">
      <c r="A20" s="34" t="s">
        <v>55</v>
      </c>
      <c r="B20" s="75" t="str">
        <f>Girls!B15</f>
        <v>Kalei Bass</v>
      </c>
      <c r="C20" s="75"/>
      <c r="D20" s="36">
        <f>F39</f>
        <v>270</v>
      </c>
      <c r="G20" s="31"/>
      <c r="J20" s="31"/>
      <c r="N20" s="47"/>
      <c r="Q20" s="47"/>
      <c r="T20" s="46">
        <f>F51</f>
        <v>307</v>
      </c>
      <c r="U20" s="34" t="str">
        <f>Girls!B13</f>
        <v>Marissa Metcalfe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0" t="s">
        <v>247</v>
      </c>
      <c r="F22" s="61"/>
      <c r="G22" s="31"/>
      <c r="H22" s="74" t="s">
        <v>208</v>
      </c>
      <c r="I22" s="75"/>
      <c r="J22" s="32">
        <f>N47</f>
        <v>364</v>
      </c>
      <c r="N22" s="46">
        <f>N50</f>
        <v>285</v>
      </c>
      <c r="O22" s="75" t="s">
        <v>130</v>
      </c>
      <c r="P22" s="79"/>
      <c r="Q22" s="76" t="s">
        <v>236</v>
      </c>
      <c r="R22" s="61"/>
      <c r="T22" s="34">
        <f>F53</f>
        <v>0</v>
      </c>
      <c r="U22" s="34" t="str">
        <f>Girls!B5</f>
        <v>Mary Conneely</v>
      </c>
      <c r="V22" s="34"/>
      <c r="W22" s="49" t="s">
        <v>32</v>
      </c>
    </row>
    <row r="23" spans="1:20" ht="12.75">
      <c r="A23" s="34" t="s">
        <v>28</v>
      </c>
      <c r="B23" s="75" t="str">
        <f>Girls!B7</f>
        <v>Samantha Knab</v>
      </c>
      <c r="C23" s="75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7" t="s">
        <v>122</v>
      </c>
      <c r="L24" s="77"/>
      <c r="M24" s="77"/>
      <c r="Q24" s="47"/>
      <c r="T24" s="47"/>
    </row>
    <row r="25" spans="1:21" ht="12.75">
      <c r="A25" s="84" t="s">
        <v>60</v>
      </c>
      <c r="B25" s="84"/>
      <c r="C25" s="84"/>
      <c r="D25" s="31"/>
      <c r="E25" s="74" t="str">
        <f>B23</f>
        <v>Samantha Knab</v>
      </c>
      <c r="F25" s="75"/>
      <c r="G25" s="32">
        <f>N36</f>
        <v>306</v>
      </c>
      <c r="Q25" s="46">
        <f>N42</f>
        <v>366</v>
      </c>
      <c r="R25" s="75" t="str">
        <f>U22</f>
        <v>Mary Conneely</v>
      </c>
      <c r="S25" s="79"/>
      <c r="T25" s="80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5" t="s">
        <v>233</v>
      </c>
      <c r="C27" s="75"/>
      <c r="D27" s="36">
        <f>F42</f>
        <v>0</v>
      </c>
      <c r="T27" s="46">
        <f>F54</f>
        <v>0</v>
      </c>
      <c r="U27" s="34" t="s">
        <v>233</v>
      </c>
      <c r="V27" s="34"/>
      <c r="W27" s="49" t="s">
        <v>52</v>
      </c>
    </row>
    <row r="30" spans="1:14" ht="12.75">
      <c r="A30" s="73" t="s">
        <v>49</v>
      </c>
      <c r="B30" s="61"/>
      <c r="C30" s="61"/>
      <c r="D30" s="61"/>
      <c r="E30" s="61"/>
      <c r="F30" s="61"/>
      <c r="I30" s="73" t="s">
        <v>58</v>
      </c>
      <c r="J30" s="73"/>
      <c r="K30" s="73"/>
      <c r="L30" s="73"/>
      <c r="M30" s="73"/>
      <c r="N30" s="73"/>
    </row>
    <row r="32" spans="1:15" ht="12.75">
      <c r="A32" t="s">
        <v>26</v>
      </c>
      <c r="B32" s="61" t="str">
        <f>B2</f>
        <v>Monica Colon</v>
      </c>
      <c r="C32" s="61"/>
      <c r="F32">
        <f>D32+E32</f>
        <v>0</v>
      </c>
      <c r="I32" s="61" t="str">
        <f>E4</f>
        <v>Monica Colon</v>
      </c>
      <c r="J32" s="61"/>
      <c r="K32" s="61"/>
      <c r="L32">
        <v>174</v>
      </c>
      <c r="M32">
        <v>143</v>
      </c>
      <c r="N32">
        <f>L32+M32</f>
        <v>317</v>
      </c>
      <c r="O32">
        <v>18</v>
      </c>
    </row>
    <row r="33" spans="1:15" ht="12.75">
      <c r="A33" t="s">
        <v>50</v>
      </c>
      <c r="B33" s="61" t="str">
        <f>B6</f>
        <v>BYE</v>
      </c>
      <c r="C33" s="61"/>
      <c r="F33">
        <f>D33+E33</f>
        <v>0</v>
      </c>
      <c r="I33" s="61" t="str">
        <f>E11</f>
        <v>Jasmine McKeel</v>
      </c>
      <c r="J33" s="61"/>
      <c r="K33" s="61"/>
      <c r="L33">
        <v>160</v>
      </c>
      <c r="M33">
        <v>157</v>
      </c>
      <c r="N33">
        <f>L33+M33</f>
        <v>317</v>
      </c>
      <c r="O33">
        <v>28</v>
      </c>
    </row>
    <row r="35" spans="1:14" ht="12.75">
      <c r="A35" t="s">
        <v>27</v>
      </c>
      <c r="B35" s="61" t="str">
        <f>B9</f>
        <v>Jasmine McKeel</v>
      </c>
      <c r="C35" s="61"/>
      <c r="D35">
        <v>141</v>
      </c>
      <c r="E35">
        <v>211</v>
      </c>
      <c r="F35">
        <f>D35+E35</f>
        <v>352</v>
      </c>
      <c r="I35" s="61" t="str">
        <f>E18</f>
        <v>Kaitlyn Keith</v>
      </c>
      <c r="J35" s="61"/>
      <c r="K35" s="61"/>
      <c r="L35">
        <v>213</v>
      </c>
      <c r="M35">
        <v>166</v>
      </c>
      <c r="N35">
        <f>L35+M35</f>
        <v>379</v>
      </c>
    </row>
    <row r="36" spans="1:14" ht="12.75">
      <c r="A36" t="s">
        <v>51</v>
      </c>
      <c r="B36" s="61" t="str">
        <f>B13</f>
        <v>Monica Darrow</v>
      </c>
      <c r="C36" s="61"/>
      <c r="D36">
        <v>143</v>
      </c>
      <c r="E36">
        <v>154</v>
      </c>
      <c r="F36">
        <f>D36+E36</f>
        <v>297</v>
      </c>
      <c r="I36" s="61" t="str">
        <f>E25</f>
        <v>Samantha Knab</v>
      </c>
      <c r="J36" s="61"/>
      <c r="K36" s="61"/>
      <c r="L36">
        <v>153</v>
      </c>
      <c r="M36">
        <v>153</v>
      </c>
      <c r="N36">
        <f>L36+M36</f>
        <v>306</v>
      </c>
    </row>
    <row r="38" spans="1:14" ht="12.75">
      <c r="A38" t="s">
        <v>29</v>
      </c>
      <c r="B38" s="61" t="str">
        <f>B16</f>
        <v>Kaitlyn Keith</v>
      </c>
      <c r="C38" s="61"/>
      <c r="D38">
        <v>177</v>
      </c>
      <c r="E38">
        <v>166</v>
      </c>
      <c r="F38">
        <f>D38+E38</f>
        <v>343</v>
      </c>
      <c r="I38" s="78" t="str">
        <f>R3</f>
        <v>Bailey Delrose</v>
      </c>
      <c r="J38" s="78"/>
      <c r="K38" s="78"/>
      <c r="L38" s="51">
        <v>216</v>
      </c>
      <c r="M38" s="51">
        <v>196</v>
      </c>
      <c r="N38">
        <f>L38+M38</f>
        <v>412</v>
      </c>
    </row>
    <row r="39" spans="1:14" ht="12.75">
      <c r="A39" t="s">
        <v>55</v>
      </c>
      <c r="B39" s="61" t="str">
        <f>B20</f>
        <v>Kalei Bass</v>
      </c>
      <c r="C39" s="61"/>
      <c r="D39">
        <v>130</v>
      </c>
      <c r="E39">
        <v>140</v>
      </c>
      <c r="F39">
        <f>D39+E39</f>
        <v>270</v>
      </c>
      <c r="I39" s="61" t="str">
        <f>R12</f>
        <v>Rachel Baumann</v>
      </c>
      <c r="J39" s="61"/>
      <c r="K39" s="61"/>
      <c r="L39" s="56">
        <v>175</v>
      </c>
      <c r="M39" s="56">
        <v>173</v>
      </c>
      <c r="N39">
        <f>L39+M39</f>
        <v>348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Samantha Knab</v>
      </c>
      <c r="C41" s="61"/>
      <c r="F41">
        <f>D41+E41</f>
        <v>0</v>
      </c>
      <c r="I41" s="61" t="str">
        <f>R17</f>
        <v>Marissa Metcalfe</v>
      </c>
      <c r="J41" s="61"/>
      <c r="K41" s="61"/>
      <c r="L41">
        <v>187</v>
      </c>
      <c r="M41">
        <v>166</v>
      </c>
      <c r="N41">
        <f>L41+M41</f>
        <v>353</v>
      </c>
    </row>
    <row r="42" spans="1:14" ht="12.75">
      <c r="A42" t="s">
        <v>54</v>
      </c>
      <c r="B42" s="61" t="str">
        <f>B27</f>
        <v>BYE</v>
      </c>
      <c r="C42" s="61"/>
      <c r="F42">
        <f>D42+E42</f>
        <v>0</v>
      </c>
      <c r="I42" s="61" t="str">
        <f>R25</f>
        <v>Mary Conneely</v>
      </c>
      <c r="J42" s="61"/>
      <c r="K42" s="61"/>
      <c r="L42">
        <v>206</v>
      </c>
      <c r="M42">
        <v>160</v>
      </c>
      <c r="N42">
        <f>L42+M42</f>
        <v>366</v>
      </c>
    </row>
    <row r="44" spans="1:12" ht="12.75">
      <c r="A44" t="s">
        <v>30</v>
      </c>
      <c r="B44" t="str">
        <f>U1</f>
        <v>Bailey Delrose</v>
      </c>
      <c r="F44">
        <f>D44+E44</f>
        <v>0</v>
      </c>
      <c r="K44" s="73" t="s">
        <v>59</v>
      </c>
      <c r="L44" s="73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1" t="str">
        <f>H8</f>
        <v>Jasmine McKeel</v>
      </c>
      <c r="J46" s="61"/>
      <c r="K46" s="61"/>
      <c r="L46">
        <v>125</v>
      </c>
      <c r="M46">
        <v>163</v>
      </c>
      <c r="N46">
        <f>L46+M46</f>
        <v>288</v>
      </c>
    </row>
    <row r="47" spans="1:14" ht="12.75">
      <c r="A47" t="s">
        <v>31</v>
      </c>
      <c r="B47" t="str">
        <f>U8</f>
        <v>Alexandra Wozniak</v>
      </c>
      <c r="D47">
        <v>123</v>
      </c>
      <c r="E47">
        <v>99</v>
      </c>
      <c r="F47">
        <f>D47+E47</f>
        <v>222</v>
      </c>
      <c r="I47" s="61" t="str">
        <f>H22</f>
        <v>Kaitlyn Keith</v>
      </c>
      <c r="J47" s="61"/>
      <c r="K47" s="61"/>
      <c r="L47">
        <v>166</v>
      </c>
      <c r="M47">
        <v>198</v>
      </c>
      <c r="N47">
        <f>L47+M47</f>
        <v>364</v>
      </c>
    </row>
    <row r="48" spans="1:6" ht="12.75">
      <c r="A48" t="s">
        <v>56</v>
      </c>
      <c r="B48" t="str">
        <f>U13</f>
        <v>Rachel Baumann</v>
      </c>
      <c r="D48">
        <v>140</v>
      </c>
      <c r="E48">
        <v>157</v>
      </c>
      <c r="F48">
        <f>D48+E48</f>
        <v>297</v>
      </c>
    </row>
    <row r="49" spans="9:14" ht="12.75">
      <c r="I49" s="61" t="str">
        <f>O8</f>
        <v>Bailey Delrose</v>
      </c>
      <c r="J49" s="61"/>
      <c r="K49" s="61"/>
      <c r="L49">
        <v>174</v>
      </c>
      <c r="M49">
        <v>221</v>
      </c>
      <c r="N49">
        <f>L49+M49</f>
        <v>395</v>
      </c>
    </row>
    <row r="50" spans="1:14" ht="12.75">
      <c r="A50" t="s">
        <v>33</v>
      </c>
      <c r="B50" t="str">
        <f>U15</f>
        <v>Anna Callan</v>
      </c>
      <c r="D50">
        <v>139</v>
      </c>
      <c r="E50">
        <v>141</v>
      </c>
      <c r="F50">
        <f>D50+E50</f>
        <v>280</v>
      </c>
      <c r="I50" s="61" t="str">
        <f>O22</f>
        <v>Mary Conneely</v>
      </c>
      <c r="J50" s="61"/>
      <c r="K50" s="61"/>
      <c r="L50">
        <v>112</v>
      </c>
      <c r="M50">
        <v>173</v>
      </c>
      <c r="N50">
        <f>L50+M50</f>
        <v>285</v>
      </c>
    </row>
    <row r="51" spans="1:6" ht="12.75">
      <c r="A51" t="s">
        <v>57</v>
      </c>
      <c r="B51" t="str">
        <f>U20</f>
        <v>Marissa Metcalfe</v>
      </c>
      <c r="D51">
        <v>147</v>
      </c>
      <c r="E51">
        <v>160</v>
      </c>
      <c r="F51">
        <f>D51+E51</f>
        <v>307</v>
      </c>
    </row>
    <row r="52" spans="11:12" ht="12.75">
      <c r="K52" s="73" t="s">
        <v>35</v>
      </c>
      <c r="L52" s="73"/>
    </row>
    <row r="53" spans="1:6" ht="12.75">
      <c r="A53" t="s">
        <v>32</v>
      </c>
      <c r="B53" t="str">
        <f>U22</f>
        <v>Mary Conneely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1" t="str">
        <f>K15</f>
        <v>Kaitlyn Keith</v>
      </c>
      <c r="J54" s="61"/>
      <c r="K54" s="61"/>
      <c r="L54">
        <v>209</v>
      </c>
      <c r="M54">
        <v>184</v>
      </c>
      <c r="N54">
        <f>L54+M54</f>
        <v>393</v>
      </c>
    </row>
    <row r="55" spans="9:14" ht="12.75">
      <c r="I55" s="61" t="str">
        <f>K19</f>
        <v>Bailey Delrose</v>
      </c>
      <c r="J55" s="61"/>
      <c r="K55" s="61"/>
      <c r="L55">
        <v>178</v>
      </c>
      <c r="M55">
        <v>216</v>
      </c>
      <c r="N55">
        <f>L55+M55</f>
        <v>394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Delaney Brown</v>
      </c>
      <c r="V1" s="34"/>
      <c r="W1" s="49" t="s">
        <v>30</v>
      </c>
    </row>
    <row r="2" spans="1:20" ht="12.75">
      <c r="A2" s="34" t="s">
        <v>26</v>
      </c>
      <c r="B2" s="75" t="str">
        <f>Hdcp!B4</f>
        <v>Kaitlyn Miller</v>
      </c>
      <c r="C2" s="75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411</v>
      </c>
      <c r="R3" s="75" t="str">
        <f>U1</f>
        <v>Delaney Brown</v>
      </c>
      <c r="S3" s="79"/>
      <c r="T3" s="47"/>
    </row>
    <row r="4" spans="1:21" ht="12.75">
      <c r="A4" s="84" t="s">
        <v>48</v>
      </c>
      <c r="B4" s="84"/>
      <c r="C4" s="84"/>
      <c r="D4" s="31"/>
      <c r="E4" s="74" t="str">
        <f>B2</f>
        <v>Kaitlyn Miller</v>
      </c>
      <c r="F4" s="75"/>
      <c r="G4" s="29">
        <f>O32</f>
        <v>437</v>
      </c>
      <c r="Q4" s="47"/>
      <c r="T4" s="80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5" t="s">
        <v>233</v>
      </c>
      <c r="C6" s="75"/>
      <c r="D6" s="36">
        <f>G33</f>
        <v>0</v>
      </c>
      <c r="G6" s="31"/>
      <c r="Q6" s="47"/>
      <c r="T6" s="46">
        <f>G45</f>
        <v>0</v>
      </c>
      <c r="U6" s="34" t="s">
        <v>233</v>
      </c>
      <c r="V6" s="34"/>
      <c r="W6" s="49" t="s">
        <v>53</v>
      </c>
    </row>
    <row r="7" spans="7:17" ht="12.75">
      <c r="G7" s="31"/>
      <c r="Q7" s="47"/>
    </row>
    <row r="8" spans="5:23" ht="12.75">
      <c r="E8" s="60" t="s">
        <v>237</v>
      </c>
      <c r="F8" s="61"/>
      <c r="G8" s="31"/>
      <c r="H8" s="74" t="s">
        <v>157</v>
      </c>
      <c r="I8" s="75"/>
      <c r="J8" s="29">
        <f>O46</f>
        <v>435</v>
      </c>
      <c r="N8" s="34">
        <f>O49</f>
        <v>402</v>
      </c>
      <c r="O8" s="75" t="s">
        <v>170</v>
      </c>
      <c r="P8" s="79"/>
      <c r="Q8" s="76" t="s">
        <v>238</v>
      </c>
      <c r="R8" s="61"/>
      <c r="T8" s="34">
        <f>G47</f>
        <v>356</v>
      </c>
      <c r="U8" s="34" t="str">
        <f>Hdcp!B9</f>
        <v>Jacob Perry</v>
      </c>
      <c r="V8" s="34"/>
      <c r="W8" s="49" t="s">
        <v>31</v>
      </c>
    </row>
    <row r="9" spans="1:20" ht="12.75">
      <c r="A9" s="34" t="s">
        <v>27</v>
      </c>
      <c r="B9" s="75" t="str">
        <f>Hdcp!B11</f>
        <v>Caston Dhuse</v>
      </c>
      <c r="C9" s="75"/>
      <c r="D9" s="34">
        <f>G35</f>
        <v>308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4" t="s">
        <v>240</v>
      </c>
      <c r="B11" s="84"/>
      <c r="C11" s="84"/>
      <c r="D11" s="31"/>
      <c r="E11" s="74" t="s">
        <v>216</v>
      </c>
      <c r="F11" s="75"/>
      <c r="G11" s="32">
        <f>O33</f>
        <v>370</v>
      </c>
      <c r="J11" s="31"/>
      <c r="N11" s="47"/>
      <c r="Q11" s="47"/>
      <c r="T11" s="80" t="s">
        <v>242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O39</f>
        <v>468</v>
      </c>
      <c r="R12" s="75" t="s">
        <v>170</v>
      </c>
      <c r="S12" s="79"/>
      <c r="T12" s="47"/>
      <c r="W12" s="45"/>
    </row>
    <row r="13" spans="1:23" ht="12.75">
      <c r="A13" s="34" t="s">
        <v>51</v>
      </c>
      <c r="B13" s="75" t="str">
        <f>Hdcp!B12</f>
        <v>Trey Patterson</v>
      </c>
      <c r="C13" s="75"/>
      <c r="D13" s="36">
        <f>G36</f>
        <v>415</v>
      </c>
      <c r="J13" s="31"/>
      <c r="N13" s="47"/>
      <c r="T13" s="46">
        <f>G48</f>
        <v>425</v>
      </c>
      <c r="U13" s="34" t="str">
        <f>Hdcp!B14</f>
        <v>Haydin Smrekar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0" t="s">
        <v>235</v>
      </c>
      <c r="I15" s="61"/>
      <c r="J15" s="31"/>
      <c r="K15" s="74" t="s">
        <v>157</v>
      </c>
      <c r="L15" s="75"/>
      <c r="M15" s="34">
        <f>O54</f>
        <v>408</v>
      </c>
      <c r="N15" s="76" t="s">
        <v>236</v>
      </c>
      <c r="O15" s="61"/>
      <c r="T15" s="34">
        <f>G50</f>
        <v>347</v>
      </c>
      <c r="U15" s="34" t="str">
        <f>Hdcp!B10</f>
        <v>Emma Punter</v>
      </c>
      <c r="V15" s="34"/>
      <c r="W15" s="49" t="s">
        <v>33</v>
      </c>
    </row>
    <row r="16" spans="1:20" ht="12.75">
      <c r="A16" s="34" t="s">
        <v>29</v>
      </c>
      <c r="B16" s="75" t="str">
        <f>Hdcp!B8</f>
        <v>Tyler Richter</v>
      </c>
      <c r="C16" s="75"/>
      <c r="D16" s="34">
        <f>G38</f>
        <v>339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1" t="s">
        <v>234</v>
      </c>
      <c r="L17" s="82"/>
      <c r="M17" s="82"/>
      <c r="N17" s="47"/>
      <c r="Q17" s="34">
        <f>O41</f>
        <v>358</v>
      </c>
      <c r="R17" s="75" t="s">
        <v>179</v>
      </c>
      <c r="S17" s="79"/>
      <c r="T17" s="47"/>
    </row>
    <row r="18" spans="1:21" ht="12.75">
      <c r="A18" s="84" t="s">
        <v>241</v>
      </c>
      <c r="B18" s="84"/>
      <c r="C18" s="84"/>
      <c r="D18" s="31"/>
      <c r="E18" s="74" t="s">
        <v>150</v>
      </c>
      <c r="F18" s="75"/>
      <c r="G18" s="29">
        <f>O35</f>
        <v>350</v>
      </c>
      <c r="J18" s="31"/>
      <c r="N18" s="47"/>
      <c r="Q18" s="47"/>
      <c r="T18" s="80" t="s">
        <v>243</v>
      </c>
      <c r="U18" s="61"/>
    </row>
    <row r="19" spans="1:20" ht="12.75">
      <c r="A19" s="33"/>
      <c r="B19" s="33"/>
      <c r="C19" s="33"/>
      <c r="D19" s="31"/>
      <c r="G19" s="30"/>
      <c r="J19" s="31"/>
      <c r="K19" s="74" t="s">
        <v>217</v>
      </c>
      <c r="L19" s="75"/>
      <c r="M19" s="36">
        <f>O55</f>
        <v>396</v>
      </c>
      <c r="N19" s="47"/>
      <c r="Q19" s="47"/>
      <c r="T19" s="47"/>
    </row>
    <row r="20" spans="1:23" ht="12.75">
      <c r="A20" s="34" t="s">
        <v>55</v>
      </c>
      <c r="B20" s="75" t="str">
        <f>Hdcp!B15</f>
        <v>Brianna Schmidt</v>
      </c>
      <c r="C20" s="75"/>
      <c r="D20" s="36">
        <f>G39</f>
        <v>357</v>
      </c>
      <c r="G20" s="31"/>
      <c r="J20" s="31"/>
      <c r="N20" s="47"/>
      <c r="Q20" s="47"/>
      <c r="T20" s="46">
        <f>G51</f>
        <v>375</v>
      </c>
      <c r="U20" s="34" t="str">
        <f>Hdcp!B13</f>
        <v>Natalie Schildhouse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0" t="s">
        <v>256</v>
      </c>
      <c r="F22" s="61"/>
      <c r="G22" s="31"/>
      <c r="H22" s="74" t="s">
        <v>150</v>
      </c>
      <c r="I22" s="75"/>
      <c r="J22" s="32">
        <f>O47</f>
        <v>332</v>
      </c>
      <c r="N22" s="46">
        <f>O50</f>
        <v>443</v>
      </c>
      <c r="O22" s="75" t="s">
        <v>217</v>
      </c>
      <c r="P22" s="79"/>
      <c r="Q22" s="76" t="s">
        <v>239</v>
      </c>
      <c r="R22" s="61"/>
      <c r="T22" s="34">
        <f>G53</f>
        <v>0</v>
      </c>
      <c r="U22" s="34" t="str">
        <f>Hdcp!B5</f>
        <v>Jami Donnelly</v>
      </c>
      <c r="V22" s="34"/>
      <c r="W22" s="49" t="s">
        <v>32</v>
      </c>
    </row>
    <row r="23" spans="1:20" ht="12.75">
      <c r="A23" s="34" t="s">
        <v>28</v>
      </c>
      <c r="B23" s="75" t="str">
        <f>Hdcp!B7</f>
        <v>Isabella Colon</v>
      </c>
      <c r="C23" s="75"/>
      <c r="D23" s="34">
        <f>G41</f>
        <v>394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7" t="s">
        <v>157</v>
      </c>
      <c r="L24" s="77"/>
      <c r="M24" s="77"/>
      <c r="Q24" s="47"/>
      <c r="T24" s="47"/>
    </row>
    <row r="25" spans="1:21" ht="12.75">
      <c r="A25" s="84" t="s">
        <v>60</v>
      </c>
      <c r="B25" s="84"/>
      <c r="C25" s="84"/>
      <c r="D25" s="31"/>
      <c r="E25" s="74" t="s">
        <v>167</v>
      </c>
      <c r="F25" s="75"/>
      <c r="G25" s="32">
        <f>O36</f>
        <v>293</v>
      </c>
      <c r="Q25" s="46">
        <f>O42</f>
        <v>402</v>
      </c>
      <c r="R25" s="75" t="str">
        <f>U22</f>
        <v>Jami Donnelly</v>
      </c>
      <c r="S25" s="79"/>
      <c r="T25" s="80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5" t="str">
        <f>Hdcp!B16</f>
        <v>Alyvia Matiasek</v>
      </c>
      <c r="C27" s="75"/>
      <c r="D27" s="36">
        <f>G42</f>
        <v>368</v>
      </c>
      <c r="T27" s="46">
        <f>G54</f>
        <v>0</v>
      </c>
      <c r="U27" s="34" t="s">
        <v>233</v>
      </c>
      <c r="V27" s="34"/>
      <c r="W27" s="49" t="s">
        <v>52</v>
      </c>
    </row>
    <row r="30" spans="1:14" ht="12.75">
      <c r="A30" s="73" t="s">
        <v>49</v>
      </c>
      <c r="B30" s="61"/>
      <c r="C30" s="61"/>
      <c r="D30" s="61"/>
      <c r="E30" s="61"/>
      <c r="F30" s="61"/>
      <c r="I30" s="73" t="s">
        <v>58</v>
      </c>
      <c r="J30" s="73"/>
      <c r="K30" s="73"/>
      <c r="L30" s="73"/>
      <c r="M30" s="73"/>
      <c r="N30" s="73"/>
    </row>
    <row r="32" spans="1:15" ht="12.75">
      <c r="A32" t="s">
        <v>26</v>
      </c>
      <c r="B32" s="61" t="str">
        <f>B2</f>
        <v>Kaitlyn Miller</v>
      </c>
      <c r="C32" s="61"/>
      <c r="G32">
        <f>SUM(D32:F32)</f>
        <v>0</v>
      </c>
      <c r="I32" s="61" t="str">
        <f>E4</f>
        <v>Kaitlyn Miller</v>
      </c>
      <c r="J32" s="61"/>
      <c r="K32" s="61"/>
      <c r="L32">
        <v>127</v>
      </c>
      <c r="M32">
        <v>118</v>
      </c>
      <c r="N32">
        <v>192</v>
      </c>
      <c r="O32">
        <f>SUM(L32:N32)</f>
        <v>437</v>
      </c>
    </row>
    <row r="33" spans="1:15" ht="12.75">
      <c r="A33" t="s">
        <v>50</v>
      </c>
      <c r="B33" s="61" t="str">
        <f>B6</f>
        <v>BYE</v>
      </c>
      <c r="C33" s="61"/>
      <c r="G33">
        <f aca="true" t="shared" si="0" ref="G33:G54">SUM(D33:F33)</f>
        <v>0</v>
      </c>
      <c r="I33" s="61" t="str">
        <f>E11</f>
        <v>Trey Patterson</v>
      </c>
      <c r="J33" s="61"/>
      <c r="K33" s="61"/>
      <c r="L33">
        <v>105</v>
      </c>
      <c r="M33">
        <v>121</v>
      </c>
      <c r="N33">
        <v>144</v>
      </c>
      <c r="O33">
        <f aca="true" t="shared" si="1" ref="O33:O55">SUM(L33:N33)</f>
        <v>370</v>
      </c>
    </row>
    <row r="35" spans="1:15" ht="12.75">
      <c r="A35" t="s">
        <v>27</v>
      </c>
      <c r="B35" s="61" t="str">
        <f>B9</f>
        <v>Caston Dhuse</v>
      </c>
      <c r="C35" s="61"/>
      <c r="D35">
        <v>103</v>
      </c>
      <c r="E35">
        <v>89</v>
      </c>
      <c r="F35">
        <v>116</v>
      </c>
      <c r="G35">
        <f t="shared" si="0"/>
        <v>308</v>
      </c>
      <c r="I35" s="61" t="str">
        <f>E18</f>
        <v>Brianna Schmidt</v>
      </c>
      <c r="J35" s="61"/>
      <c r="K35" s="61"/>
      <c r="L35">
        <v>159</v>
      </c>
      <c r="M35">
        <v>159</v>
      </c>
      <c r="N35">
        <v>32</v>
      </c>
      <c r="O35">
        <f t="shared" si="1"/>
        <v>350</v>
      </c>
    </row>
    <row r="36" spans="1:15" ht="12.75">
      <c r="A36" t="s">
        <v>51</v>
      </c>
      <c r="B36" s="61" t="str">
        <f>B13</f>
        <v>Trey Patterson</v>
      </c>
      <c r="C36" s="61"/>
      <c r="D36">
        <v>102</v>
      </c>
      <c r="E36">
        <v>169</v>
      </c>
      <c r="F36">
        <v>144</v>
      </c>
      <c r="G36">
        <f t="shared" si="0"/>
        <v>415</v>
      </c>
      <c r="I36" s="61" t="str">
        <f>E25</f>
        <v>Isabella Colon</v>
      </c>
      <c r="J36" s="61"/>
      <c r="K36" s="61"/>
      <c r="L36">
        <v>121</v>
      </c>
      <c r="M36">
        <v>112</v>
      </c>
      <c r="N36">
        <v>60</v>
      </c>
      <c r="O36">
        <f t="shared" si="1"/>
        <v>293</v>
      </c>
    </row>
    <row r="38" spans="1:15" ht="12.75">
      <c r="A38" t="s">
        <v>29</v>
      </c>
      <c r="B38" s="61" t="str">
        <f>B16</f>
        <v>Tyler Richter</v>
      </c>
      <c r="C38" s="61"/>
      <c r="D38">
        <v>151</v>
      </c>
      <c r="E38">
        <v>148</v>
      </c>
      <c r="F38">
        <v>40</v>
      </c>
      <c r="G38">
        <f t="shared" si="0"/>
        <v>339</v>
      </c>
      <c r="I38" s="78" t="str">
        <f>R3</f>
        <v>Delaney Brown</v>
      </c>
      <c r="J38" s="78"/>
      <c r="K38" s="78"/>
      <c r="L38" s="51">
        <v>141</v>
      </c>
      <c r="M38" s="51">
        <v>126</v>
      </c>
      <c r="N38">
        <v>144</v>
      </c>
      <c r="O38">
        <f t="shared" si="1"/>
        <v>411</v>
      </c>
    </row>
    <row r="39" spans="1:15" ht="12.75">
      <c r="A39" t="s">
        <v>55</v>
      </c>
      <c r="B39" s="61" t="str">
        <f>B20</f>
        <v>Brianna Schmidt</v>
      </c>
      <c r="C39" s="61"/>
      <c r="D39">
        <v>168</v>
      </c>
      <c r="E39">
        <v>157</v>
      </c>
      <c r="F39">
        <v>32</v>
      </c>
      <c r="G39">
        <f t="shared" si="0"/>
        <v>357</v>
      </c>
      <c r="I39" s="61" t="str">
        <f>R12</f>
        <v>Haydin Smrekar</v>
      </c>
      <c r="J39" s="61"/>
      <c r="K39" s="61"/>
      <c r="L39" s="51">
        <v>165</v>
      </c>
      <c r="M39" s="51">
        <v>171</v>
      </c>
      <c r="N39">
        <v>132</v>
      </c>
      <c r="O39">
        <f t="shared" si="1"/>
        <v>468</v>
      </c>
    </row>
    <row r="40" spans="9:11" ht="12.75">
      <c r="I40" s="61"/>
      <c r="J40" s="61"/>
      <c r="K40" s="61"/>
    </row>
    <row r="41" spans="1:15" ht="12.75">
      <c r="A41" t="s">
        <v>28</v>
      </c>
      <c r="B41" s="61" t="str">
        <f>B23</f>
        <v>Isabella Colon</v>
      </c>
      <c r="C41" s="61"/>
      <c r="D41">
        <v>154</v>
      </c>
      <c r="E41">
        <v>180</v>
      </c>
      <c r="F41">
        <v>60</v>
      </c>
      <c r="G41">
        <f t="shared" si="0"/>
        <v>394</v>
      </c>
      <c r="I41" s="61" t="str">
        <f>R17</f>
        <v>Natalie Schildhouse</v>
      </c>
      <c r="J41" s="61"/>
      <c r="K41" s="61"/>
      <c r="L41">
        <v>117</v>
      </c>
      <c r="M41">
        <v>107</v>
      </c>
      <c r="N41">
        <v>134</v>
      </c>
      <c r="O41">
        <f t="shared" si="1"/>
        <v>358</v>
      </c>
    </row>
    <row r="42" spans="1:15" ht="12.75">
      <c r="A42" t="s">
        <v>54</v>
      </c>
      <c r="B42" s="61" t="str">
        <f>B27</f>
        <v>Alyvia Matiasek</v>
      </c>
      <c r="C42" s="61"/>
      <c r="D42">
        <v>138</v>
      </c>
      <c r="E42">
        <v>104</v>
      </c>
      <c r="F42">
        <v>126</v>
      </c>
      <c r="G42">
        <f t="shared" si="0"/>
        <v>368</v>
      </c>
      <c r="I42" s="61" t="str">
        <f>R25</f>
        <v>Jami Donnelly</v>
      </c>
      <c r="J42" s="61"/>
      <c r="K42" s="61"/>
      <c r="L42">
        <v>141</v>
      </c>
      <c r="M42">
        <v>117</v>
      </c>
      <c r="N42">
        <v>144</v>
      </c>
      <c r="O42">
        <f t="shared" si="1"/>
        <v>402</v>
      </c>
    </row>
    <row r="44" spans="1:12" ht="12.75">
      <c r="A44" t="s">
        <v>30</v>
      </c>
      <c r="B44" t="str">
        <f>U1</f>
        <v>Delaney Brown</v>
      </c>
      <c r="G44">
        <f t="shared" si="0"/>
        <v>0</v>
      </c>
      <c r="K44" s="73" t="s">
        <v>59</v>
      </c>
      <c r="L44" s="73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1" t="str">
        <f>H8</f>
        <v>Kaitlyn Miller</v>
      </c>
      <c r="J46" s="61"/>
      <c r="K46" s="61"/>
      <c r="L46">
        <v>113</v>
      </c>
      <c r="M46">
        <v>130</v>
      </c>
      <c r="N46">
        <v>192</v>
      </c>
      <c r="O46">
        <f t="shared" si="1"/>
        <v>435</v>
      </c>
    </row>
    <row r="47" spans="1:15" ht="12.75">
      <c r="A47" t="s">
        <v>31</v>
      </c>
      <c r="B47" t="str">
        <f>U8</f>
        <v>Jacob Perry</v>
      </c>
      <c r="D47">
        <v>159</v>
      </c>
      <c r="E47">
        <v>133</v>
      </c>
      <c r="F47">
        <v>64</v>
      </c>
      <c r="G47">
        <f t="shared" si="0"/>
        <v>356</v>
      </c>
      <c r="I47" s="61" t="str">
        <f>H22</f>
        <v>Brianna Schmidt</v>
      </c>
      <c r="J47" s="61"/>
      <c r="K47" s="61"/>
      <c r="L47">
        <v>146</v>
      </c>
      <c r="M47">
        <v>154</v>
      </c>
      <c r="N47">
        <v>32</v>
      </c>
      <c r="O47">
        <f t="shared" si="1"/>
        <v>332</v>
      </c>
    </row>
    <row r="48" spans="1:7" ht="12.75">
      <c r="A48" t="s">
        <v>56</v>
      </c>
      <c r="B48" t="str">
        <f>U13</f>
        <v>Haydin Smrekar</v>
      </c>
      <c r="D48">
        <v>128</v>
      </c>
      <c r="E48">
        <v>165</v>
      </c>
      <c r="F48">
        <v>132</v>
      </c>
      <c r="G48">
        <f t="shared" si="0"/>
        <v>425</v>
      </c>
    </row>
    <row r="49" spans="9:15" ht="12.75">
      <c r="I49" s="61" t="str">
        <f>O8</f>
        <v>Haydin Smrekar</v>
      </c>
      <c r="J49" s="61"/>
      <c r="K49" s="61"/>
      <c r="L49">
        <v>122</v>
      </c>
      <c r="M49">
        <v>148</v>
      </c>
      <c r="N49">
        <v>132</v>
      </c>
      <c r="O49">
        <f t="shared" si="1"/>
        <v>402</v>
      </c>
    </row>
    <row r="50" spans="1:15" ht="12.75">
      <c r="A50" t="s">
        <v>33</v>
      </c>
      <c r="B50" t="str">
        <f>U15</f>
        <v>Emma Punter</v>
      </c>
      <c r="D50">
        <v>111</v>
      </c>
      <c r="E50">
        <v>176</v>
      </c>
      <c r="F50">
        <v>60</v>
      </c>
      <c r="G50">
        <f t="shared" si="0"/>
        <v>347</v>
      </c>
      <c r="I50" s="61" t="str">
        <f>O22</f>
        <v>Jami Donnelly</v>
      </c>
      <c r="J50" s="61"/>
      <c r="K50" s="61"/>
      <c r="L50">
        <v>159</v>
      </c>
      <c r="M50">
        <v>140</v>
      </c>
      <c r="N50">
        <v>144</v>
      </c>
      <c r="O50">
        <f t="shared" si="1"/>
        <v>443</v>
      </c>
    </row>
    <row r="51" spans="1:7" ht="12.75">
      <c r="A51" t="s">
        <v>57</v>
      </c>
      <c r="B51" t="str">
        <f>U20</f>
        <v>Natalie Schildhouse</v>
      </c>
      <c r="D51">
        <v>119</v>
      </c>
      <c r="E51">
        <v>122</v>
      </c>
      <c r="F51">
        <v>134</v>
      </c>
      <c r="G51">
        <f t="shared" si="0"/>
        <v>375</v>
      </c>
    </row>
    <row r="52" spans="11:12" ht="12.75">
      <c r="K52" s="73" t="s">
        <v>35</v>
      </c>
      <c r="L52" s="73"/>
    </row>
    <row r="53" spans="1:7" ht="12.75">
      <c r="A53" t="s">
        <v>32</v>
      </c>
      <c r="B53" t="str">
        <f>U22</f>
        <v>Jami Donnelly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1" t="str">
        <f>K15</f>
        <v>Kaitlyn Miller</v>
      </c>
      <c r="J54" s="61"/>
      <c r="K54" s="61"/>
      <c r="L54">
        <v>97</v>
      </c>
      <c r="M54">
        <v>119</v>
      </c>
      <c r="N54">
        <v>192</v>
      </c>
      <c r="O54">
        <f t="shared" si="1"/>
        <v>408</v>
      </c>
    </row>
    <row r="55" spans="9:15" ht="12.75">
      <c r="I55" s="61" t="str">
        <f>K19</f>
        <v>Jami Donnelly</v>
      </c>
      <c r="J55" s="61"/>
      <c r="K55" s="61"/>
      <c r="L55">
        <v>113</v>
      </c>
      <c r="M55">
        <v>139</v>
      </c>
      <c r="N55">
        <v>144</v>
      </c>
      <c r="O55">
        <f t="shared" si="1"/>
        <v>396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2019-09-01T18:47:48Z</cp:lastPrinted>
  <dcterms:created xsi:type="dcterms:W3CDTF">2010-09-08T14:50:21Z</dcterms:created>
  <dcterms:modified xsi:type="dcterms:W3CDTF">2019-09-02T22:20:48Z</dcterms:modified>
  <cp:category/>
  <cp:version/>
  <cp:contentType/>
  <cp:contentStatus/>
</cp:coreProperties>
</file>