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7320" tabRatio="764" activeTab="3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Boys Bracket" sheetId="7" r:id="rId7"/>
    <sheet name="Girls Bracket" sheetId="8" r:id="rId8"/>
    <sheet name="Hdcp Bracket" sheetId="9" r:id="rId9"/>
  </sheets>
  <definedNames/>
  <calcPr fullCalcOnLoad="1"/>
</workbook>
</file>

<file path=xl/sharedStrings.xml><?xml version="1.0" encoding="utf-8"?>
<sst xmlns="http://schemas.openxmlformats.org/spreadsheetml/2006/main" count="654" uniqueCount="212">
  <si>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</si>
  <si>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</si>
  <si>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</si>
  <si>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</si>
  <si>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</si>
  <si>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</si>
  <si>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</si>
  <si>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</si>
  <si>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</si>
  <si>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</si>
  <si>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</si>
  <si>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</si>
  <si>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</si>
  <si>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</si>
  <si>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</si>
  <si>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</si>
  <si>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</si>
  <si>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</si>
  <si>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</si>
  <si>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</si>
  <si>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</si>
  <si>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</si>
  <si>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</si>
  <si>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</si>
  <si>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</si>
  <si>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</si>
  <si>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</si>
  <si>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#8</t>
  </si>
  <si>
    <t>#4</t>
  </si>
  <si>
    <t>#5</t>
  </si>
  <si>
    <t>#3</t>
  </si>
  <si>
    <t>#6</t>
  </si>
  <si>
    <t>#2</t>
  </si>
  <si>
    <t>#7</t>
  </si>
  <si>
    <t>CHAMPION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</si>
  <si>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</si>
  <si>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</si>
  <si>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</si>
  <si>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</si>
  <si>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</si>
  <si>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</si>
  <si>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</si>
  <si>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</si>
  <si>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</si>
  <si>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</si>
  <si>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</si>
  <si>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Bracket Winners</t>
  </si>
  <si>
    <t>5th</t>
  </si>
  <si>
    <t xml:space="preserve">Lanes: </t>
  </si>
  <si>
    <t>Round of 16</t>
  </si>
  <si>
    <t>#16</t>
  </si>
  <si>
    <t>#9</t>
  </si>
  <si>
    <t>#15</t>
  </si>
  <si>
    <t>#14</t>
  </si>
  <si>
    <t>#13</t>
  </si>
  <si>
    <t>#12</t>
  </si>
  <si>
    <t>#11</t>
  </si>
  <si>
    <t>#10</t>
  </si>
  <si>
    <t>Quarterfinals</t>
  </si>
  <si>
    <t>Semifinals</t>
  </si>
  <si>
    <t xml:space="preserve">Lanes:  </t>
  </si>
  <si>
    <t>9th</t>
  </si>
  <si>
    <t>High Game</t>
  </si>
  <si>
    <t>Total Brackets</t>
  </si>
  <si>
    <t>The Lanes on 20</t>
  </si>
  <si>
    <t>Sunday August 5, 2018</t>
  </si>
  <si>
    <t>Lucas Pinkus</t>
  </si>
  <si>
    <t>Zach Sasser</t>
  </si>
  <si>
    <t>Zach Singer</t>
  </si>
  <si>
    <t>Alex Acosta</t>
  </si>
  <si>
    <t>Josh Singer</t>
  </si>
  <si>
    <t>Avery Wolf</t>
  </si>
  <si>
    <t>Jarrod Spangler</t>
  </si>
  <si>
    <t>Justin Mooney</t>
  </si>
  <si>
    <t>Brent Boho</t>
  </si>
  <si>
    <t>Tyler McNutt</t>
  </si>
  <si>
    <t>Justin Smith</t>
  </si>
  <si>
    <t>Sean Connelly</t>
  </si>
  <si>
    <t>Dylan Shafel</t>
  </si>
  <si>
    <t>Andrew Dahl</t>
  </si>
  <si>
    <t>Zach Vasey</t>
  </si>
  <si>
    <t>Ryan Dreikosen</t>
  </si>
  <si>
    <t>Anthony Butler Jr</t>
  </si>
  <si>
    <t>Dakota Solonka</t>
  </si>
  <si>
    <t>John Meegan</t>
  </si>
  <si>
    <t>Jalen Mosley</t>
  </si>
  <si>
    <t>Dylan Olson</t>
  </si>
  <si>
    <t>William Dorow</t>
  </si>
  <si>
    <t>Montez Thompson</t>
  </si>
  <si>
    <t>Edgar Burgos</t>
  </si>
  <si>
    <t>Cameron Crowe</t>
  </si>
  <si>
    <t>Payne Fakler</t>
  </si>
  <si>
    <t>Todd Rene Fournier</t>
  </si>
  <si>
    <t>Austin Loichinger</t>
  </si>
  <si>
    <t>Maguire Hansche</t>
  </si>
  <si>
    <t>Sebastian Beth</t>
  </si>
  <si>
    <t>Connor Kottke</t>
  </si>
  <si>
    <t>Brett Brohelden</t>
  </si>
  <si>
    <t>Nicholas Fox</t>
  </si>
  <si>
    <t>Eddie Schulthess</t>
  </si>
  <si>
    <t>Austin Reimer Autman</t>
  </si>
  <si>
    <t>Dylan Shaffer</t>
  </si>
  <si>
    <t>Andrew Gross</t>
  </si>
  <si>
    <t>Connell Kelleher</t>
  </si>
  <si>
    <t>Phillip Heuser</t>
  </si>
  <si>
    <t>Mitch Jaeck</t>
  </si>
  <si>
    <t>Mary Conneely</t>
  </si>
  <si>
    <t>Emma Wrenn</t>
  </si>
  <si>
    <t>Samantha Knab</t>
  </si>
  <si>
    <t>Allison Clark</t>
  </si>
  <si>
    <t>Emily Voight</t>
  </si>
  <si>
    <t>Jaelynn Hoehnen</t>
  </si>
  <si>
    <t>Megan George</t>
  </si>
  <si>
    <t>Amber Bertschinger</t>
  </si>
  <si>
    <t>Steph Zagar</t>
  </si>
  <si>
    <t>Rebecca Ratkowski</t>
  </si>
  <si>
    <t>Crystal George</t>
  </si>
  <si>
    <t>Morgan Eidsor</t>
  </si>
  <si>
    <t>Anna Callan</t>
  </si>
  <si>
    <t>Haylee Schwark</t>
  </si>
  <si>
    <t>Sommer Lee Boedecker</t>
  </si>
  <si>
    <t>Tatum Ruffalo</t>
  </si>
  <si>
    <t>Brystal Beyer</t>
  </si>
  <si>
    <t>Morgan Brooks</t>
  </si>
  <si>
    <t>Carlene Beyer</t>
  </si>
  <si>
    <t>Melita Olig</t>
  </si>
  <si>
    <t>Brianna Erdmann</t>
  </si>
  <si>
    <t>Brittany Schwartz</t>
  </si>
  <si>
    <t>McKenzie Mattice</t>
  </si>
  <si>
    <t>Bailey Delrose</t>
  </si>
  <si>
    <t>Jasmine McKeel</t>
  </si>
  <si>
    <t>Sarah Fox</t>
  </si>
  <si>
    <t>Skyler Hawley</t>
  </si>
  <si>
    <t>Alyssa Olson</t>
  </si>
  <si>
    <t>Chase Heling</t>
  </si>
  <si>
    <t>Connor Mooney</t>
  </si>
  <si>
    <t>Ian Koster</t>
  </si>
  <si>
    <t>Paxton Bauer</t>
  </si>
  <si>
    <t>Landon Bauer</t>
  </si>
  <si>
    <t>Jack O'Brien</t>
  </si>
  <si>
    <t>Jade Oelke</t>
  </si>
  <si>
    <t>Lida Burgos</t>
  </si>
  <si>
    <t>Monica Darrow</t>
  </si>
  <si>
    <t>Edward Burgos</t>
  </si>
  <si>
    <t>Bobby Habetler</t>
  </si>
  <si>
    <t>Katelyn Bacys</t>
  </si>
  <si>
    <t>Darren Frasa</t>
  </si>
  <si>
    <t>Jacob Perry</t>
  </si>
  <si>
    <t>Brianna Schmidt</t>
  </si>
  <si>
    <t>Lauren Bacys</t>
  </si>
  <si>
    <t>Jenica Baron</t>
  </si>
  <si>
    <t>Judd Baron</t>
  </si>
  <si>
    <t>Brandon Mooney</t>
  </si>
  <si>
    <t>Cameren Sullivan</t>
  </si>
  <si>
    <t>Braden Orbeck</t>
  </si>
  <si>
    <t>Jaren Orbeck</t>
  </si>
  <si>
    <t>Anthony Andrade</t>
  </si>
  <si>
    <t>Davis Lohr</t>
  </si>
  <si>
    <t>Chris Lohr</t>
  </si>
  <si>
    <t>Freddy Petersen</t>
  </si>
  <si>
    <t>Jake Rubin</t>
  </si>
  <si>
    <t>Ty Wasserman</t>
  </si>
  <si>
    <t>Jonathon Skalon</t>
  </si>
  <si>
    <t>Nick DeCesaro</t>
  </si>
  <si>
    <t>Daniel Loendorf</t>
  </si>
  <si>
    <t>Colten Kersky</t>
  </si>
  <si>
    <t>Zachary Carter</t>
  </si>
  <si>
    <t>Nick Lewicki</t>
  </si>
  <si>
    <t>Serenity Quintero</t>
  </si>
  <si>
    <t>Izzy Bergsbaken</t>
  </si>
  <si>
    <t>Cassie Prill</t>
  </si>
  <si>
    <t>Macayla Powers</t>
  </si>
  <si>
    <t>Lexi Moldrem</t>
  </si>
  <si>
    <t>Karsyn Burgess</t>
  </si>
  <si>
    <t>Josie Parr</t>
  </si>
  <si>
    <t>U15 Boys</t>
  </si>
  <si>
    <t>U17 Boys</t>
  </si>
  <si>
    <t>Chrystian Lisak</t>
  </si>
  <si>
    <t>Matthew Steffen</t>
  </si>
  <si>
    <t>Kyle Borman</t>
  </si>
  <si>
    <t>U15 &amp; U17 Girls</t>
  </si>
  <si>
    <t>RaeAnne Kalsto</t>
  </si>
  <si>
    <t>U20 Boys</t>
  </si>
  <si>
    <t>Austen Reimer Autman</t>
  </si>
  <si>
    <t>U20 Girls</t>
  </si>
  <si>
    <t>Joey Gluck</t>
  </si>
  <si>
    <t>Abigail Starkey</t>
  </si>
  <si>
    <t>Carter Starkey</t>
  </si>
  <si>
    <t>BYE</t>
  </si>
  <si>
    <t>Lanes: 27 - 28</t>
  </si>
  <si>
    <t>Lanes: 33 - 34</t>
  </si>
  <si>
    <t>Lanes: 21 - 22</t>
  </si>
  <si>
    <t>Lanes: 31 - 32</t>
  </si>
  <si>
    <t>Lanes: 25 - 26</t>
  </si>
  <si>
    <t>Lanes: 17 -18</t>
  </si>
  <si>
    <t>Lanes:  15 - 16</t>
  </si>
  <si>
    <t>Lanes:  23 - 24</t>
  </si>
  <si>
    <t>Lanes: 11 - 12</t>
  </si>
  <si>
    <t>Lanes: 19 - 20</t>
  </si>
  <si>
    <t>Lanes: 29 - 30</t>
  </si>
  <si>
    <t>Lanes: 13 - 14</t>
  </si>
  <si>
    <t>Lanes:  33 - 34</t>
  </si>
  <si>
    <t>Lanes:29 - 30</t>
  </si>
  <si>
    <t>Lanes: 23 - 24</t>
  </si>
  <si>
    <t>Lanes: 15 - 16</t>
  </si>
  <si>
    <t>Lanes: 17 - 18</t>
  </si>
  <si>
    <t>Matt Ryan's $300 Scholarship for a 300 Game</t>
  </si>
  <si>
    <t>Lanes 19 - 20</t>
  </si>
  <si>
    <t>Lanes 23 - 24</t>
  </si>
  <si>
    <t>JBST 50th Tournament</t>
  </si>
  <si>
    <t>Lane Pattern: Kegel Stone Street (42 Feet)</t>
  </si>
  <si>
    <t>4th Annual Kristofer Smith Memorial Tournament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</si>
</sst>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50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u val="single"/>
      <sz val="8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6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5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6" fontId="1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38" fontId="1" fillId="0" borderId="13" xfId="0" applyNumberFormat="1" applyFont="1" applyBorder="1" applyAlignment="1">
      <alignment/>
    </xf>
    <xf numFmtId="6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1" fillId="15" borderId="13" xfId="0" applyFont="1" applyFill="1" applyBorder="1" applyAlignment="1">
      <alignment horizontal="center"/>
    </xf>
    <xf numFmtId="0" fontId="1" fillId="39" borderId="13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64" fontId="1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0" fillId="0" borderId="19" xfId="0" applyFont="1" applyBorder="1" applyAlignment="1">
      <alignment/>
    </xf>
    <xf numFmtId="0" fontId="0" fillId="0" borderId="14" xfId="0" applyBorder="1" applyAlignment="1">
      <alignment/>
    </xf>
    <xf numFmtId="0" fontId="0" fillId="0" borderId="2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PageLayoutView="0" workbookViewId="0" topLeftCell="A71">
      <selection activeCell="J76" sqref="J76"/>
    </sheetView>
  </sheetViews>
  <sheetFormatPr defaultColWidth="9.140625" defaultRowHeight="12.75"/>
  <cols>
    <col min="1" max="2" width="11.7109375" style="37" customWidth="1"/>
    <col min="3" max="3" width="8.8515625" style="37" customWidth="1"/>
    <col min="4" max="5" width="11.7109375" style="37" customWidth="1"/>
    <col min="6" max="16384" width="9.140625" style="37" customWidth="1"/>
  </cols>
  <sheetData>
    <row r="1" spans="1:9" ht="18.75">
      <c r="A1" s="66" t="s">
        <v>36</v>
      </c>
      <c r="B1" s="66"/>
      <c r="C1" s="66"/>
      <c r="D1" s="66"/>
      <c r="E1" s="66"/>
      <c r="F1" s="66"/>
      <c r="G1" s="66"/>
      <c r="H1" s="67"/>
      <c r="I1" s="64"/>
    </row>
    <row r="3" ht="15.75">
      <c r="E3" s="57" t="s">
        <v>211</v>
      </c>
    </row>
    <row r="4" spans="1:9" s="39" customFormat="1" ht="15.75">
      <c r="A4" s="68" t="s">
        <v>64</v>
      </c>
      <c r="B4" s="62"/>
      <c r="C4" s="62"/>
      <c r="D4" s="62"/>
      <c r="E4" s="62"/>
      <c r="F4" s="62"/>
      <c r="G4" s="62"/>
      <c r="H4" s="62"/>
      <c r="I4" s="64"/>
    </row>
    <row r="5" spans="1:9" s="39" customFormat="1" ht="15.75">
      <c r="A5" s="65" t="s">
        <v>65</v>
      </c>
      <c r="B5" s="62"/>
      <c r="C5" s="62"/>
      <c r="D5" s="62"/>
      <c r="E5" s="62"/>
      <c r="F5" s="62"/>
      <c r="G5" s="62"/>
      <c r="H5" s="62"/>
      <c r="I5" s="64"/>
    </row>
    <row r="6" spans="1:9" s="39" customFormat="1" ht="15.75">
      <c r="A6" s="65" t="s">
        <v>210</v>
      </c>
      <c r="B6" s="62"/>
      <c r="C6" s="62"/>
      <c r="D6" s="62"/>
      <c r="E6" s="62"/>
      <c r="F6" s="62"/>
      <c r="G6" s="62"/>
      <c r="H6" s="62"/>
      <c r="I6" s="64"/>
    </row>
    <row r="8" spans="1:7" ht="16.5">
      <c r="A8" s="38" t="s">
        <v>37</v>
      </c>
      <c r="B8" s="39"/>
      <c r="C8" s="39"/>
      <c r="D8" s="39"/>
      <c r="E8" s="39"/>
      <c r="F8" s="40"/>
      <c r="G8" s="39"/>
    </row>
    <row r="9" spans="2:6" ht="15.75">
      <c r="B9" s="39" t="s">
        <v>38</v>
      </c>
      <c r="C9" s="62" t="s">
        <v>68</v>
      </c>
      <c r="D9" s="62"/>
      <c r="E9" s="62"/>
      <c r="F9" s="41">
        <v>500</v>
      </c>
    </row>
    <row r="10" spans="2:6" ht="15.75">
      <c r="B10" s="39" t="s">
        <v>39</v>
      </c>
      <c r="C10" s="62" t="s">
        <v>66</v>
      </c>
      <c r="D10" s="62"/>
      <c r="E10" s="62"/>
      <c r="F10" s="41">
        <v>250</v>
      </c>
    </row>
    <row r="11" spans="2:6" ht="15.75">
      <c r="B11" s="39" t="s">
        <v>40</v>
      </c>
      <c r="C11" s="62" t="s">
        <v>89</v>
      </c>
      <c r="D11" s="62"/>
      <c r="E11" s="62"/>
      <c r="F11" s="41">
        <v>130</v>
      </c>
    </row>
    <row r="12" spans="2:6" ht="15.75">
      <c r="B12" s="39" t="s">
        <v>40</v>
      </c>
      <c r="C12" s="62" t="s">
        <v>90</v>
      </c>
      <c r="D12" s="62"/>
      <c r="E12" s="62"/>
      <c r="F12" s="41">
        <v>130</v>
      </c>
    </row>
    <row r="13" spans="2:6" ht="15.75">
      <c r="B13" s="39" t="s">
        <v>47</v>
      </c>
      <c r="C13" s="62" t="s">
        <v>103</v>
      </c>
      <c r="D13" s="62"/>
      <c r="E13" s="62"/>
      <c r="F13" s="41">
        <v>70</v>
      </c>
    </row>
    <row r="14" spans="2:6" ht="15.75">
      <c r="B14" s="39" t="s">
        <v>47</v>
      </c>
      <c r="C14" s="62" t="s">
        <v>77</v>
      </c>
      <c r="D14" s="62"/>
      <c r="E14" s="62"/>
      <c r="F14" s="41">
        <v>70</v>
      </c>
    </row>
    <row r="15" spans="2:6" ht="15.75">
      <c r="B15" s="39" t="s">
        <v>47</v>
      </c>
      <c r="C15" s="62" t="s">
        <v>85</v>
      </c>
      <c r="D15" s="62"/>
      <c r="E15" s="62"/>
      <c r="F15" s="41">
        <v>70</v>
      </c>
    </row>
    <row r="16" spans="2:6" ht="15.75">
      <c r="B16" s="39" t="s">
        <v>47</v>
      </c>
      <c r="C16" s="62" t="s">
        <v>166</v>
      </c>
      <c r="D16" s="62"/>
      <c r="E16" s="62"/>
      <c r="F16" s="41">
        <v>70</v>
      </c>
    </row>
    <row r="17" spans="2:6" ht="15.75">
      <c r="B17" s="39" t="s">
        <v>61</v>
      </c>
      <c r="C17" s="62" t="s">
        <v>80</v>
      </c>
      <c r="D17" s="62"/>
      <c r="E17" s="62"/>
      <c r="F17" s="41">
        <v>45</v>
      </c>
    </row>
    <row r="18" spans="2:6" ht="15.75">
      <c r="B18" s="39" t="s">
        <v>61</v>
      </c>
      <c r="C18" s="62" t="s">
        <v>94</v>
      </c>
      <c r="D18" s="62"/>
      <c r="E18" s="62"/>
      <c r="F18" s="41">
        <v>45</v>
      </c>
    </row>
    <row r="19" spans="2:6" ht="15.75">
      <c r="B19" s="39" t="s">
        <v>61</v>
      </c>
      <c r="C19" s="62" t="s">
        <v>75</v>
      </c>
      <c r="D19" s="62"/>
      <c r="E19" s="62"/>
      <c r="F19" s="41">
        <v>45</v>
      </c>
    </row>
    <row r="20" spans="2:6" ht="15.75">
      <c r="B20" s="39" t="s">
        <v>61</v>
      </c>
      <c r="C20" s="62" t="s">
        <v>76</v>
      </c>
      <c r="D20" s="62"/>
      <c r="E20" s="62"/>
      <c r="F20" s="41">
        <v>45</v>
      </c>
    </row>
    <row r="21" spans="2:6" ht="15.75">
      <c r="B21" s="39" t="s">
        <v>61</v>
      </c>
      <c r="C21" s="62" t="s">
        <v>91</v>
      </c>
      <c r="D21" s="62"/>
      <c r="E21" s="62"/>
      <c r="F21" s="41">
        <v>45</v>
      </c>
    </row>
    <row r="22" spans="2:6" ht="15.75">
      <c r="B22" s="39" t="s">
        <v>61</v>
      </c>
      <c r="C22" s="62" t="s">
        <v>98</v>
      </c>
      <c r="D22" s="62"/>
      <c r="E22" s="62"/>
      <c r="F22" s="41">
        <v>45</v>
      </c>
    </row>
    <row r="24" spans="2:6" ht="15.75">
      <c r="B24" s="39" t="s">
        <v>41</v>
      </c>
      <c r="F24" s="42">
        <f>SUM(F9:F22)</f>
        <v>1560</v>
      </c>
    </row>
    <row r="26" spans="1:6" ht="16.5">
      <c r="A26" s="38" t="s">
        <v>42</v>
      </c>
      <c r="B26" s="39"/>
      <c r="C26" s="39"/>
      <c r="D26" s="39"/>
      <c r="E26" s="39"/>
      <c r="F26" s="40"/>
    </row>
    <row r="27" spans="2:6" ht="15.75">
      <c r="B27" s="39" t="s">
        <v>38</v>
      </c>
      <c r="C27" s="62" t="s">
        <v>129</v>
      </c>
      <c r="D27" s="62"/>
      <c r="E27" s="62"/>
      <c r="F27" s="41">
        <v>325</v>
      </c>
    </row>
    <row r="28" spans="2:6" ht="15.75">
      <c r="B28" s="39" t="s">
        <v>39</v>
      </c>
      <c r="C28" s="62" t="s">
        <v>111</v>
      </c>
      <c r="D28" s="62"/>
      <c r="E28" s="62"/>
      <c r="F28" s="41">
        <v>170</v>
      </c>
    </row>
    <row r="29" spans="2:6" ht="15.75">
      <c r="B29" s="39" t="s">
        <v>40</v>
      </c>
      <c r="C29" s="62" t="s">
        <v>168</v>
      </c>
      <c r="D29" s="62"/>
      <c r="E29" s="62"/>
      <c r="F29" s="41">
        <v>100</v>
      </c>
    </row>
    <row r="30" spans="2:6" ht="15.75">
      <c r="B30" s="39" t="s">
        <v>40</v>
      </c>
      <c r="C30" s="62" t="s">
        <v>126</v>
      </c>
      <c r="D30" s="62"/>
      <c r="E30" s="62"/>
      <c r="F30" s="41">
        <v>100</v>
      </c>
    </row>
    <row r="31" spans="2:6" ht="15.75">
      <c r="B31" s="39" t="s">
        <v>47</v>
      </c>
      <c r="C31" s="62" t="s">
        <v>106</v>
      </c>
      <c r="D31" s="62"/>
      <c r="E31" s="62"/>
      <c r="F31" s="41">
        <v>70</v>
      </c>
    </row>
    <row r="32" spans="2:6" ht="15.75">
      <c r="B32" s="39" t="s">
        <v>47</v>
      </c>
      <c r="C32" s="62" t="s">
        <v>127</v>
      </c>
      <c r="D32" s="62"/>
      <c r="E32" s="62"/>
      <c r="F32" s="41">
        <v>70</v>
      </c>
    </row>
    <row r="33" spans="2:6" ht="15.75">
      <c r="B33" s="39" t="s">
        <v>47</v>
      </c>
      <c r="C33" s="44" t="s">
        <v>124</v>
      </c>
      <c r="D33" s="44"/>
      <c r="E33" s="44"/>
      <c r="F33" s="41">
        <v>70</v>
      </c>
    </row>
    <row r="34" spans="2:6" ht="15.75">
      <c r="B34" s="39" t="s">
        <v>47</v>
      </c>
      <c r="C34" s="44" t="s">
        <v>123</v>
      </c>
      <c r="D34" s="44"/>
      <c r="E34" s="44"/>
      <c r="F34" s="41">
        <v>70</v>
      </c>
    </row>
    <row r="35" spans="2:6" ht="15.75">
      <c r="B35" s="39" t="s">
        <v>61</v>
      </c>
      <c r="C35" s="62" t="s">
        <v>108</v>
      </c>
      <c r="D35" s="62"/>
      <c r="E35" s="62"/>
      <c r="F35" s="41">
        <v>50</v>
      </c>
    </row>
    <row r="36" spans="2:6" ht="15.75">
      <c r="B36" s="39" t="s">
        <v>61</v>
      </c>
      <c r="C36" s="62" t="s">
        <v>121</v>
      </c>
      <c r="D36" s="62"/>
      <c r="E36" s="62"/>
      <c r="F36" s="41">
        <v>50</v>
      </c>
    </row>
    <row r="38" spans="2:6" ht="15.75">
      <c r="B38" s="39" t="s">
        <v>41</v>
      </c>
      <c r="F38" s="42">
        <f>SUM(F27:F36)</f>
        <v>1075</v>
      </c>
    </row>
    <row r="39" spans="1:6" ht="15.75">
      <c r="A39" s="39"/>
      <c r="B39" s="39"/>
      <c r="C39" s="39"/>
      <c r="D39" s="39"/>
      <c r="E39" s="39"/>
      <c r="F39" s="39"/>
    </row>
    <row r="40" spans="1:6" ht="16.5">
      <c r="A40" s="38" t="s">
        <v>43</v>
      </c>
      <c r="B40" s="39"/>
      <c r="C40" s="39"/>
      <c r="D40" s="39"/>
      <c r="E40" s="39"/>
      <c r="F40" s="41"/>
    </row>
    <row r="41" spans="1:6" ht="15.75">
      <c r="A41" s="39"/>
      <c r="B41" s="39" t="s">
        <v>38</v>
      </c>
      <c r="C41" s="62" t="s">
        <v>147</v>
      </c>
      <c r="D41" s="62"/>
      <c r="E41" s="62"/>
      <c r="F41" s="41">
        <v>325</v>
      </c>
    </row>
    <row r="42" spans="1:6" ht="15.75">
      <c r="A42" s="39"/>
      <c r="B42" s="39" t="s">
        <v>39</v>
      </c>
      <c r="C42" s="62" t="s">
        <v>145</v>
      </c>
      <c r="D42" s="62"/>
      <c r="E42" s="62"/>
      <c r="F42" s="41">
        <v>160</v>
      </c>
    </row>
    <row r="43" spans="1:6" ht="15.75">
      <c r="A43" s="39"/>
      <c r="B43" s="39" t="s">
        <v>40</v>
      </c>
      <c r="C43" s="62" t="s">
        <v>150</v>
      </c>
      <c r="D43" s="62"/>
      <c r="E43" s="62"/>
      <c r="F43" s="41">
        <v>90</v>
      </c>
    </row>
    <row r="44" spans="1:6" ht="15.75">
      <c r="A44" s="39"/>
      <c r="B44" s="39" t="s">
        <v>40</v>
      </c>
      <c r="C44" s="62" t="s">
        <v>149</v>
      </c>
      <c r="D44" s="62"/>
      <c r="E44" s="62"/>
      <c r="F44" s="41">
        <v>90</v>
      </c>
    </row>
    <row r="45" spans="1:6" ht="15.75">
      <c r="A45" s="39"/>
      <c r="B45" s="39" t="s">
        <v>47</v>
      </c>
      <c r="C45" s="62" t="s">
        <v>142</v>
      </c>
      <c r="D45" s="62"/>
      <c r="E45" s="62"/>
      <c r="F45" s="41">
        <v>50</v>
      </c>
    </row>
    <row r="46" spans="1:6" ht="15.75">
      <c r="A46" s="39"/>
      <c r="B46" s="39" t="s">
        <v>47</v>
      </c>
      <c r="C46" s="62" t="s">
        <v>156</v>
      </c>
      <c r="D46" s="62"/>
      <c r="E46" s="62"/>
      <c r="F46" s="41">
        <v>50</v>
      </c>
    </row>
    <row r="47" spans="1:6" ht="15.75">
      <c r="A47" s="39"/>
      <c r="B47" s="39" t="s">
        <v>47</v>
      </c>
      <c r="C47" s="62" t="s">
        <v>135</v>
      </c>
      <c r="D47" s="62"/>
      <c r="E47" s="62"/>
      <c r="F47" s="41">
        <v>50</v>
      </c>
    </row>
    <row r="48" spans="1:6" ht="15.75">
      <c r="A48" s="39"/>
      <c r="B48" s="39" t="s">
        <v>47</v>
      </c>
      <c r="C48" s="62" t="s">
        <v>144</v>
      </c>
      <c r="D48" s="62"/>
      <c r="E48" s="62"/>
      <c r="F48" s="41">
        <v>50</v>
      </c>
    </row>
    <row r="49" spans="1:6" ht="15.75">
      <c r="A49" s="39"/>
      <c r="B49" s="39"/>
      <c r="C49" s="39"/>
      <c r="D49" s="39"/>
      <c r="E49" s="39"/>
      <c r="F49" s="39"/>
    </row>
    <row r="50" spans="1:6" ht="15.75">
      <c r="A50" s="39"/>
      <c r="B50" s="39" t="s">
        <v>41</v>
      </c>
      <c r="C50" s="39"/>
      <c r="D50" s="39"/>
      <c r="E50" s="39"/>
      <c r="F50" s="42">
        <f>SUM(F41:F49)</f>
        <v>865</v>
      </c>
    </row>
    <row r="51" spans="1:6" ht="15.75">
      <c r="A51" s="39"/>
      <c r="B51" s="39"/>
      <c r="C51" s="39"/>
      <c r="D51" s="39"/>
      <c r="E51" s="39"/>
      <c r="F51" s="39"/>
    </row>
    <row r="52" spans="1:6" ht="15.75">
      <c r="A52" s="39"/>
      <c r="B52" s="39"/>
      <c r="C52" s="39"/>
      <c r="D52" s="39"/>
      <c r="E52" s="39"/>
      <c r="F52" s="39"/>
    </row>
    <row r="53" spans="1:6" ht="16.5">
      <c r="A53" s="38" t="s">
        <v>206</v>
      </c>
      <c r="B53" s="39"/>
      <c r="C53" s="39"/>
      <c r="D53" s="39"/>
      <c r="E53" s="39"/>
      <c r="F53" s="39"/>
    </row>
    <row r="54" spans="1:6" ht="15.75">
      <c r="A54" s="39"/>
      <c r="B54" s="39" t="s">
        <v>85</v>
      </c>
      <c r="C54" s="39"/>
      <c r="D54" s="39"/>
      <c r="E54" s="39"/>
      <c r="F54" s="39">
        <v>300</v>
      </c>
    </row>
    <row r="55" spans="1:6" ht="15.75">
      <c r="A55" s="39"/>
      <c r="B55" s="39" t="s">
        <v>74</v>
      </c>
      <c r="C55" s="39"/>
      <c r="D55" s="39"/>
      <c r="E55" s="39"/>
      <c r="F55" s="39">
        <v>300</v>
      </c>
    </row>
    <row r="56" spans="1:6" ht="15.75">
      <c r="A56" s="39"/>
      <c r="B56" s="39"/>
      <c r="C56" s="39"/>
      <c r="D56" s="39"/>
      <c r="E56" s="39"/>
      <c r="F56" s="39"/>
    </row>
    <row r="57" spans="1:6" ht="16.5">
      <c r="A57" s="38" t="s">
        <v>209</v>
      </c>
      <c r="B57" s="39"/>
      <c r="C57" s="39"/>
      <c r="D57" s="39"/>
      <c r="E57" s="39"/>
      <c r="F57" s="39"/>
    </row>
    <row r="58" spans="1:6" ht="15.75">
      <c r="A58" s="39"/>
      <c r="B58" s="39" t="s">
        <v>74</v>
      </c>
      <c r="C58" s="39"/>
      <c r="D58" s="39"/>
      <c r="E58" s="39"/>
      <c r="F58" s="39">
        <v>100</v>
      </c>
    </row>
    <row r="59" spans="1:6" ht="15.75">
      <c r="A59" s="39"/>
      <c r="B59" s="39" t="s">
        <v>163</v>
      </c>
      <c r="C59" s="39"/>
      <c r="D59" s="39"/>
      <c r="E59" s="39"/>
      <c r="F59" s="39">
        <v>100</v>
      </c>
    </row>
    <row r="60" spans="1:6" ht="15.75">
      <c r="A60" s="39"/>
      <c r="B60" s="39"/>
      <c r="C60" s="39"/>
      <c r="D60" s="39"/>
      <c r="E60" s="39"/>
      <c r="F60" s="39"/>
    </row>
    <row r="61" spans="1:6" ht="16.5">
      <c r="A61" s="38" t="s">
        <v>44</v>
      </c>
      <c r="B61" s="39"/>
      <c r="C61" s="39"/>
      <c r="D61" s="39"/>
      <c r="E61" s="39"/>
      <c r="F61" s="39"/>
    </row>
    <row r="62" spans="1:7" ht="15.75">
      <c r="A62" s="39"/>
      <c r="B62" s="62" t="s">
        <v>89</v>
      </c>
      <c r="C62" s="62"/>
      <c r="D62" s="62"/>
      <c r="E62" s="62" t="s">
        <v>124</v>
      </c>
      <c r="F62" s="64"/>
      <c r="G62" s="64"/>
    </row>
    <row r="63" spans="1:7" ht="15.75">
      <c r="A63" s="39"/>
      <c r="B63" s="62" t="s">
        <v>92</v>
      </c>
      <c r="C63" s="62"/>
      <c r="D63" s="62"/>
      <c r="E63" s="62" t="s">
        <v>156</v>
      </c>
      <c r="F63" s="64"/>
      <c r="G63" s="64"/>
    </row>
    <row r="64" spans="1:7" ht="15.75">
      <c r="A64" s="39"/>
      <c r="B64" s="62" t="s">
        <v>155</v>
      </c>
      <c r="C64" s="62"/>
      <c r="D64" s="62"/>
      <c r="E64" s="62" t="s">
        <v>167</v>
      </c>
      <c r="F64" s="64"/>
      <c r="G64" s="64"/>
    </row>
    <row r="65" spans="1:7" ht="15.75">
      <c r="A65" s="39"/>
      <c r="B65" s="62" t="s">
        <v>161</v>
      </c>
      <c r="C65" s="62"/>
      <c r="D65" s="62"/>
      <c r="E65" s="62" t="s">
        <v>95</v>
      </c>
      <c r="F65" s="64"/>
      <c r="G65" s="64"/>
    </row>
    <row r="66" spans="1:6" ht="15.75">
      <c r="A66" s="39"/>
      <c r="B66" s="39" t="s">
        <v>118</v>
      </c>
      <c r="C66" s="39"/>
      <c r="D66" s="39"/>
      <c r="E66" s="39" t="s">
        <v>181</v>
      </c>
      <c r="F66" s="39"/>
    </row>
    <row r="67" spans="1:6" ht="15.75">
      <c r="A67" s="39"/>
      <c r="B67" s="39" t="s">
        <v>68</v>
      </c>
      <c r="C67" s="39"/>
      <c r="D67" s="39"/>
      <c r="E67" s="39" t="s">
        <v>102</v>
      </c>
      <c r="F67" s="39"/>
    </row>
    <row r="68" spans="1:6" ht="15.75">
      <c r="A68" s="39"/>
      <c r="B68" s="39" t="s">
        <v>154</v>
      </c>
      <c r="C68" s="39"/>
      <c r="D68" s="39"/>
      <c r="E68" s="39" t="s">
        <v>69</v>
      </c>
      <c r="F68" s="39"/>
    </row>
    <row r="69" spans="1:6" ht="15.75">
      <c r="A69" s="39"/>
      <c r="B69" s="39"/>
      <c r="C69" s="39"/>
      <c r="D69" s="39"/>
      <c r="E69" s="39" t="s">
        <v>111</v>
      </c>
      <c r="F69" s="39"/>
    </row>
    <row r="70" spans="1:6" ht="15.75">
      <c r="A70" s="39"/>
      <c r="B70" s="39"/>
      <c r="C70" s="39"/>
      <c r="D70" s="39"/>
      <c r="E70" s="39"/>
      <c r="F70" s="39"/>
    </row>
    <row r="71" spans="1:4" s="39" customFormat="1" ht="16.5">
      <c r="A71" s="38" t="s">
        <v>46</v>
      </c>
      <c r="D71" s="38"/>
    </row>
    <row r="72" spans="1:6" s="39" customFormat="1" ht="15.75">
      <c r="A72" s="62" t="s">
        <v>69</v>
      </c>
      <c r="B72" s="64"/>
      <c r="C72" s="44">
        <v>10</v>
      </c>
      <c r="D72" s="62" t="s">
        <v>78</v>
      </c>
      <c r="E72" s="62"/>
      <c r="F72" s="39">
        <v>10</v>
      </c>
    </row>
    <row r="73" spans="1:6" s="39" customFormat="1" ht="15.75">
      <c r="A73" s="62" t="s">
        <v>74</v>
      </c>
      <c r="B73" s="64"/>
      <c r="C73" s="44">
        <v>110</v>
      </c>
      <c r="D73" s="62" t="s">
        <v>101</v>
      </c>
      <c r="E73" s="62"/>
      <c r="F73" s="39">
        <v>10</v>
      </c>
    </row>
    <row r="74" spans="1:6" s="39" customFormat="1" ht="15.75">
      <c r="A74" s="62" t="s">
        <v>89</v>
      </c>
      <c r="B74" s="64"/>
      <c r="C74" s="44">
        <v>60</v>
      </c>
      <c r="D74" s="62" t="s">
        <v>68</v>
      </c>
      <c r="E74" s="62"/>
      <c r="F74" s="39">
        <v>60</v>
      </c>
    </row>
    <row r="75" spans="1:6" s="39" customFormat="1" ht="15.75">
      <c r="A75" s="62" t="s">
        <v>77</v>
      </c>
      <c r="B75" s="63"/>
      <c r="C75" s="44">
        <v>115</v>
      </c>
      <c r="D75" s="62" t="s">
        <v>76</v>
      </c>
      <c r="E75" s="62"/>
      <c r="F75" s="39">
        <v>30</v>
      </c>
    </row>
    <row r="76" spans="1:6" s="39" customFormat="1" ht="15.75">
      <c r="A76" s="62" t="s">
        <v>129</v>
      </c>
      <c r="B76" s="63"/>
      <c r="C76" s="44">
        <v>40</v>
      </c>
      <c r="D76" s="62" t="s">
        <v>83</v>
      </c>
      <c r="E76" s="62"/>
      <c r="F76" s="39">
        <v>30</v>
      </c>
    </row>
    <row r="77" spans="1:6" s="39" customFormat="1" ht="15.75">
      <c r="A77" s="62" t="s">
        <v>103</v>
      </c>
      <c r="B77" s="63"/>
      <c r="C77" s="44">
        <v>55</v>
      </c>
      <c r="D77" s="62" t="s">
        <v>110</v>
      </c>
      <c r="E77" s="62"/>
      <c r="F77" s="39">
        <v>30</v>
      </c>
    </row>
    <row r="78" spans="1:5" s="39" customFormat="1" ht="15.75">
      <c r="A78" s="62" t="s">
        <v>135</v>
      </c>
      <c r="B78" s="63"/>
      <c r="C78" s="44">
        <v>10</v>
      </c>
      <c r="D78" s="62"/>
      <c r="E78" s="62"/>
    </row>
    <row r="79" spans="1:6" s="39" customFormat="1" ht="15.75">
      <c r="A79" s="62" t="s">
        <v>85</v>
      </c>
      <c r="B79" s="63"/>
      <c r="C79" s="44">
        <v>80</v>
      </c>
      <c r="D79" s="62" t="s">
        <v>63</v>
      </c>
      <c r="E79" s="62"/>
      <c r="F79" s="39">
        <f>SUM(C72:C79)+SUM(F72:F78)</f>
        <v>650</v>
      </c>
    </row>
    <row r="80" s="39" customFormat="1" ht="15.75"/>
    <row r="81" spans="1:6" ht="18">
      <c r="A81" s="38" t="s">
        <v>45</v>
      </c>
      <c r="F81" s="43">
        <f>F50+F38+F24+F79+F54+F55+F58+F59</f>
        <v>4950</v>
      </c>
    </row>
  </sheetData>
  <sheetProtection/>
  <mergeCells count="58">
    <mergeCell ref="C20:E20"/>
    <mergeCell ref="A76:B76"/>
    <mergeCell ref="A1:I1"/>
    <mergeCell ref="A4:I4"/>
    <mergeCell ref="A6:I6"/>
    <mergeCell ref="C9:E9"/>
    <mergeCell ref="C27:E27"/>
    <mergeCell ref="A72:B72"/>
    <mergeCell ref="A73:B73"/>
    <mergeCell ref="A5:I5"/>
    <mergeCell ref="A75:B75"/>
    <mergeCell ref="C43:E43"/>
    <mergeCell ref="C46:E46"/>
    <mergeCell ref="E63:G63"/>
    <mergeCell ref="E64:G64"/>
    <mergeCell ref="B62:D62"/>
    <mergeCell ref="B63:D63"/>
    <mergeCell ref="B64:D64"/>
    <mergeCell ref="E62:G62"/>
    <mergeCell ref="D79:E79"/>
    <mergeCell ref="C10:E10"/>
    <mergeCell ref="C21:E21"/>
    <mergeCell ref="C22:E22"/>
    <mergeCell ref="C28:E28"/>
    <mergeCell ref="C11:E11"/>
    <mergeCell ref="C48:E48"/>
    <mergeCell ref="D74:E74"/>
    <mergeCell ref="C12:E12"/>
    <mergeCell ref="C19:E19"/>
    <mergeCell ref="C13:E13"/>
    <mergeCell ref="C14:E14"/>
    <mergeCell ref="C29:E29"/>
    <mergeCell ref="D72:E72"/>
    <mergeCell ref="C17:E17"/>
    <mergeCell ref="C18:E18"/>
    <mergeCell ref="B65:D65"/>
    <mergeCell ref="C15:E15"/>
    <mergeCell ref="C42:E42"/>
    <mergeCell ref="C16:E16"/>
    <mergeCell ref="A77:B77"/>
    <mergeCell ref="A78:B78"/>
    <mergeCell ref="D76:E76"/>
    <mergeCell ref="C41:E41"/>
    <mergeCell ref="C47:E47"/>
    <mergeCell ref="C35:E35"/>
    <mergeCell ref="C36:E36"/>
    <mergeCell ref="D73:E73"/>
    <mergeCell ref="A74:B74"/>
    <mergeCell ref="C32:E32"/>
    <mergeCell ref="D75:E75"/>
    <mergeCell ref="A79:B79"/>
    <mergeCell ref="C30:E30"/>
    <mergeCell ref="C31:E31"/>
    <mergeCell ref="C44:E44"/>
    <mergeCell ref="C45:E45"/>
    <mergeCell ref="D77:E77"/>
    <mergeCell ref="D78:E78"/>
    <mergeCell ref="E65:G65"/>
  </mergeCells>
  <printOptions horizontalCentered="1"/>
  <pageMargins left="0.75" right="0.75" top="1" bottom="1" header="0.5" footer="0.5"/>
  <pageSetup fitToHeight="1" fitToWidth="1" horizontalDpi="600" verticalDpi="6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showZeros="0" zoomScalePageLayoutView="0" workbookViewId="0" topLeftCell="A34">
      <selection activeCell="J4" sqref="J4:J58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2" bestFit="1" customWidth="1"/>
    <col min="13" max="16384" width="9.140625" style="2" customWidth="1"/>
  </cols>
  <sheetData>
    <row r="1" spans="1:11" ht="15">
      <c r="A1" s="69" t="s">
        <v>11</v>
      </c>
      <c r="B1" s="64"/>
      <c r="D1" s="70"/>
      <c r="E1" s="64"/>
      <c r="F1" s="64"/>
      <c r="G1" s="64"/>
      <c r="H1" s="64"/>
      <c r="I1" s="64"/>
      <c r="J1" s="71"/>
      <c r="K1" s="71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3" t="s">
        <v>62</v>
      </c>
    </row>
    <row r="4" spans="1:13" ht="15">
      <c r="A4" s="9">
        <v>1</v>
      </c>
      <c r="B4" s="7" t="s">
        <v>85</v>
      </c>
      <c r="C4" s="8">
        <v>21</v>
      </c>
      <c r="D4" s="9">
        <v>210</v>
      </c>
      <c r="E4" s="9">
        <v>300</v>
      </c>
      <c r="F4" s="9">
        <v>267</v>
      </c>
      <c r="G4" s="9">
        <v>247</v>
      </c>
      <c r="H4" s="9">
        <v>246</v>
      </c>
      <c r="I4" s="9">
        <v>228</v>
      </c>
      <c r="J4" s="10">
        <f aca="true" t="shared" si="0" ref="J4:J35">SUM(D4:I4)</f>
        <v>1498</v>
      </c>
      <c r="K4" s="11">
        <f>AVERAGE(D4:I4)</f>
        <v>249.66666666666666</v>
      </c>
      <c r="L4" s="54">
        <f>MAX(D4:I4)</f>
        <v>300</v>
      </c>
      <c r="M4" s="52"/>
    </row>
    <row r="5" spans="1:12" ht="15">
      <c r="A5" s="9">
        <v>2</v>
      </c>
      <c r="B5" s="7" t="s">
        <v>89</v>
      </c>
      <c r="C5" s="8">
        <v>24</v>
      </c>
      <c r="D5" s="9">
        <v>267</v>
      </c>
      <c r="E5" s="9">
        <v>206</v>
      </c>
      <c r="F5" s="9">
        <v>196</v>
      </c>
      <c r="G5" s="9">
        <v>227</v>
      </c>
      <c r="H5" s="9">
        <v>243</v>
      </c>
      <c r="I5" s="9">
        <v>276</v>
      </c>
      <c r="J5" s="10">
        <f t="shared" si="0"/>
        <v>1415</v>
      </c>
      <c r="K5" s="11">
        <f aca="true" t="shared" si="1" ref="K5:K23">AVERAGE(D5:I5)</f>
        <v>235.83333333333334</v>
      </c>
      <c r="L5" s="54">
        <f aca="true" t="shared" si="2" ref="L5:L49">MAX(D5:I5)</f>
        <v>276</v>
      </c>
    </row>
    <row r="6" spans="1:12" ht="15">
      <c r="A6" s="9">
        <v>3</v>
      </c>
      <c r="B6" s="7" t="s">
        <v>68</v>
      </c>
      <c r="C6" s="8">
        <v>8</v>
      </c>
      <c r="D6" s="9">
        <v>234</v>
      </c>
      <c r="E6" s="9">
        <v>190</v>
      </c>
      <c r="F6" s="9">
        <v>236</v>
      </c>
      <c r="G6" s="9">
        <v>209</v>
      </c>
      <c r="H6" s="9">
        <v>245</v>
      </c>
      <c r="I6" s="9">
        <v>269</v>
      </c>
      <c r="J6" s="10">
        <f t="shared" si="0"/>
        <v>1383</v>
      </c>
      <c r="K6" s="11">
        <f t="shared" si="1"/>
        <v>230.5</v>
      </c>
      <c r="L6" s="54">
        <f t="shared" si="2"/>
        <v>269</v>
      </c>
    </row>
    <row r="7" spans="1:12" ht="15">
      <c r="A7" s="9">
        <v>4</v>
      </c>
      <c r="B7" s="7" t="s">
        <v>98</v>
      </c>
      <c r="C7" s="8">
        <v>31</v>
      </c>
      <c r="D7" s="9">
        <v>256</v>
      </c>
      <c r="E7" s="9">
        <v>254</v>
      </c>
      <c r="F7" s="9">
        <v>187</v>
      </c>
      <c r="G7" s="9">
        <v>222</v>
      </c>
      <c r="H7" s="9">
        <v>203</v>
      </c>
      <c r="I7" s="9">
        <v>256</v>
      </c>
      <c r="J7" s="10">
        <f t="shared" si="0"/>
        <v>1378</v>
      </c>
      <c r="K7" s="11">
        <f t="shared" si="1"/>
        <v>229.66666666666666</v>
      </c>
      <c r="L7" s="54">
        <f t="shared" si="2"/>
        <v>256</v>
      </c>
    </row>
    <row r="8" spans="1:12" ht="15">
      <c r="A8" s="9">
        <v>5</v>
      </c>
      <c r="B8" s="7" t="s">
        <v>91</v>
      </c>
      <c r="C8" s="8">
        <v>25</v>
      </c>
      <c r="D8" s="9">
        <v>181</v>
      </c>
      <c r="E8" s="9">
        <v>278</v>
      </c>
      <c r="F8" s="9">
        <v>236</v>
      </c>
      <c r="G8" s="9">
        <v>257</v>
      </c>
      <c r="H8" s="9">
        <v>221</v>
      </c>
      <c r="I8" s="9">
        <v>203</v>
      </c>
      <c r="J8" s="10">
        <f t="shared" si="0"/>
        <v>1376</v>
      </c>
      <c r="K8" s="11">
        <f t="shared" si="1"/>
        <v>229.33333333333334</v>
      </c>
      <c r="L8" s="54">
        <f t="shared" si="2"/>
        <v>278</v>
      </c>
    </row>
    <row r="9" spans="1:12" ht="15">
      <c r="A9" s="9">
        <v>6</v>
      </c>
      <c r="B9" s="7" t="s">
        <v>75</v>
      </c>
      <c r="C9" s="8">
        <v>12</v>
      </c>
      <c r="D9" s="9">
        <v>227</v>
      </c>
      <c r="E9" s="9">
        <v>182</v>
      </c>
      <c r="F9" s="9">
        <v>268</v>
      </c>
      <c r="G9" s="9">
        <v>259</v>
      </c>
      <c r="H9" s="9">
        <v>216</v>
      </c>
      <c r="I9" s="9">
        <v>212</v>
      </c>
      <c r="J9" s="10">
        <f t="shared" si="0"/>
        <v>1364</v>
      </c>
      <c r="K9" s="11">
        <f t="shared" si="1"/>
        <v>227.33333333333334</v>
      </c>
      <c r="L9" s="54">
        <f t="shared" si="2"/>
        <v>268</v>
      </c>
    </row>
    <row r="10" spans="1:12" ht="15">
      <c r="A10" s="9">
        <v>7</v>
      </c>
      <c r="B10" s="7" t="s">
        <v>77</v>
      </c>
      <c r="C10" s="8">
        <v>14</v>
      </c>
      <c r="D10" s="9">
        <v>258</v>
      </c>
      <c r="E10" s="9">
        <v>233</v>
      </c>
      <c r="F10" s="9">
        <v>211</v>
      </c>
      <c r="G10" s="9">
        <v>235</v>
      </c>
      <c r="H10" s="9">
        <v>203</v>
      </c>
      <c r="I10" s="9">
        <v>215</v>
      </c>
      <c r="J10" s="10">
        <f t="shared" si="0"/>
        <v>1355</v>
      </c>
      <c r="K10" s="11">
        <f t="shared" si="1"/>
        <v>225.83333333333334</v>
      </c>
      <c r="L10" s="54">
        <f t="shared" si="2"/>
        <v>258</v>
      </c>
    </row>
    <row r="11" spans="1:12" ht="15">
      <c r="A11" s="9">
        <v>8</v>
      </c>
      <c r="B11" s="7" t="s">
        <v>66</v>
      </c>
      <c r="C11" s="8">
        <v>5</v>
      </c>
      <c r="D11" s="9">
        <v>217</v>
      </c>
      <c r="E11" s="9">
        <v>223</v>
      </c>
      <c r="F11" s="9">
        <v>233</v>
      </c>
      <c r="G11" s="9">
        <v>247</v>
      </c>
      <c r="H11" s="9">
        <v>229</v>
      </c>
      <c r="I11" s="9">
        <v>203</v>
      </c>
      <c r="J11" s="10">
        <f t="shared" si="0"/>
        <v>1352</v>
      </c>
      <c r="K11" s="11">
        <f t="shared" si="1"/>
        <v>225.33333333333334</v>
      </c>
      <c r="L11" s="54">
        <f t="shared" si="2"/>
        <v>247</v>
      </c>
    </row>
    <row r="12" spans="1:12" ht="15">
      <c r="A12" s="9">
        <v>9</v>
      </c>
      <c r="B12" s="7" t="s">
        <v>76</v>
      </c>
      <c r="C12" s="8">
        <v>12</v>
      </c>
      <c r="D12" s="9">
        <v>180</v>
      </c>
      <c r="E12" s="9">
        <v>268</v>
      </c>
      <c r="F12" s="9">
        <v>278</v>
      </c>
      <c r="G12" s="9">
        <v>221</v>
      </c>
      <c r="H12" s="9">
        <v>217</v>
      </c>
      <c r="I12" s="9">
        <v>157</v>
      </c>
      <c r="J12" s="10">
        <f t="shared" si="0"/>
        <v>1321</v>
      </c>
      <c r="K12" s="11">
        <f t="shared" si="1"/>
        <v>220.16666666666666</v>
      </c>
      <c r="L12" s="54">
        <f t="shared" si="2"/>
        <v>278</v>
      </c>
    </row>
    <row r="13" spans="1:12" ht="15">
      <c r="A13" s="9">
        <v>10</v>
      </c>
      <c r="B13" s="7" t="s">
        <v>80</v>
      </c>
      <c r="C13" s="8">
        <v>15</v>
      </c>
      <c r="D13" s="9">
        <v>221</v>
      </c>
      <c r="E13" s="9">
        <v>264</v>
      </c>
      <c r="F13" s="9">
        <v>199</v>
      </c>
      <c r="G13" s="9">
        <v>222</v>
      </c>
      <c r="H13" s="9">
        <v>189</v>
      </c>
      <c r="I13" s="9">
        <v>223</v>
      </c>
      <c r="J13" s="10">
        <f t="shared" si="0"/>
        <v>1318</v>
      </c>
      <c r="K13" s="11">
        <f t="shared" si="1"/>
        <v>219.66666666666666</v>
      </c>
      <c r="L13" s="54">
        <f t="shared" si="2"/>
        <v>264</v>
      </c>
    </row>
    <row r="14" spans="1:12" ht="15">
      <c r="A14" s="9">
        <v>11</v>
      </c>
      <c r="B14" s="7" t="s">
        <v>103</v>
      </c>
      <c r="C14" s="8">
        <v>33</v>
      </c>
      <c r="D14" s="9">
        <v>213</v>
      </c>
      <c r="E14" s="9">
        <v>192</v>
      </c>
      <c r="F14" s="9">
        <v>215</v>
      </c>
      <c r="G14" s="9">
        <v>202</v>
      </c>
      <c r="H14" s="9">
        <v>257</v>
      </c>
      <c r="I14" s="9">
        <v>235</v>
      </c>
      <c r="J14" s="10">
        <f t="shared" si="0"/>
        <v>1314</v>
      </c>
      <c r="K14" s="11">
        <f t="shared" si="1"/>
        <v>219</v>
      </c>
      <c r="L14" s="54">
        <f t="shared" si="2"/>
        <v>257</v>
      </c>
    </row>
    <row r="15" spans="1:12" ht="15">
      <c r="A15" s="9">
        <v>12</v>
      </c>
      <c r="B15" s="7" t="s">
        <v>166</v>
      </c>
      <c r="C15" s="8">
        <v>22</v>
      </c>
      <c r="D15" s="9">
        <v>191</v>
      </c>
      <c r="E15" s="9">
        <v>243</v>
      </c>
      <c r="F15" s="9">
        <v>214</v>
      </c>
      <c r="G15" s="9">
        <v>231</v>
      </c>
      <c r="H15" s="9">
        <v>234</v>
      </c>
      <c r="I15" s="9">
        <v>196</v>
      </c>
      <c r="J15" s="10">
        <f t="shared" si="0"/>
        <v>1309</v>
      </c>
      <c r="K15" s="11">
        <f t="shared" si="1"/>
        <v>218.16666666666666</v>
      </c>
      <c r="L15" s="54">
        <f t="shared" si="2"/>
        <v>243</v>
      </c>
    </row>
    <row r="16" spans="1:13" ht="15">
      <c r="A16" s="9">
        <v>13</v>
      </c>
      <c r="B16" s="7" t="s">
        <v>90</v>
      </c>
      <c r="C16" s="8">
        <v>24</v>
      </c>
      <c r="D16" s="9">
        <v>214</v>
      </c>
      <c r="E16" s="9">
        <v>184</v>
      </c>
      <c r="F16" s="9">
        <v>243</v>
      </c>
      <c r="G16" s="9">
        <v>244</v>
      </c>
      <c r="H16" s="9">
        <v>195</v>
      </c>
      <c r="I16" s="9">
        <v>221</v>
      </c>
      <c r="J16" s="10">
        <f t="shared" si="0"/>
        <v>1301</v>
      </c>
      <c r="K16" s="11">
        <f t="shared" si="1"/>
        <v>216.83333333333334</v>
      </c>
      <c r="L16" s="54">
        <f t="shared" si="2"/>
        <v>244</v>
      </c>
      <c r="M16" s="52"/>
    </row>
    <row r="17" spans="1:12" ht="15">
      <c r="A17" s="9">
        <v>14</v>
      </c>
      <c r="B17" s="7" t="s">
        <v>94</v>
      </c>
      <c r="C17" s="8">
        <v>27</v>
      </c>
      <c r="D17" s="9">
        <v>268</v>
      </c>
      <c r="E17" s="9">
        <v>238</v>
      </c>
      <c r="F17" s="9">
        <v>223</v>
      </c>
      <c r="G17" s="9">
        <v>160</v>
      </c>
      <c r="H17" s="9">
        <v>180</v>
      </c>
      <c r="I17" s="9">
        <v>215</v>
      </c>
      <c r="J17" s="10">
        <f t="shared" si="0"/>
        <v>1284</v>
      </c>
      <c r="K17" s="11">
        <f t="shared" si="1"/>
        <v>214</v>
      </c>
      <c r="L17" s="54">
        <f t="shared" si="2"/>
        <v>268</v>
      </c>
    </row>
    <row r="18" spans="1:12" ht="15">
      <c r="A18" s="9">
        <v>15</v>
      </c>
      <c r="B18" s="7" t="s">
        <v>74</v>
      </c>
      <c r="C18" s="8">
        <v>11</v>
      </c>
      <c r="D18" s="9">
        <v>203</v>
      </c>
      <c r="E18" s="9">
        <v>180</v>
      </c>
      <c r="F18" s="9">
        <v>300</v>
      </c>
      <c r="G18" s="9">
        <v>227</v>
      </c>
      <c r="H18" s="9">
        <v>218</v>
      </c>
      <c r="I18" s="9">
        <v>152</v>
      </c>
      <c r="J18" s="10">
        <f t="shared" si="0"/>
        <v>1280</v>
      </c>
      <c r="K18" s="11">
        <f t="shared" si="1"/>
        <v>213.33333333333334</v>
      </c>
      <c r="L18" s="54">
        <f t="shared" si="2"/>
        <v>300</v>
      </c>
    </row>
    <row r="19" spans="1:12" ht="15">
      <c r="A19" s="9">
        <v>16</v>
      </c>
      <c r="B19" s="7" t="s">
        <v>159</v>
      </c>
      <c r="C19" s="8">
        <v>3</v>
      </c>
      <c r="D19" s="9">
        <v>248</v>
      </c>
      <c r="E19" s="9">
        <v>187</v>
      </c>
      <c r="F19" s="9">
        <v>191</v>
      </c>
      <c r="G19" s="9">
        <v>189</v>
      </c>
      <c r="H19" s="9">
        <v>255</v>
      </c>
      <c r="I19" s="9">
        <v>209</v>
      </c>
      <c r="J19" s="10">
        <f t="shared" si="0"/>
        <v>1279</v>
      </c>
      <c r="K19" s="11">
        <f t="shared" si="1"/>
        <v>213.16666666666666</v>
      </c>
      <c r="L19" s="54">
        <f t="shared" si="2"/>
        <v>255</v>
      </c>
    </row>
    <row r="20" spans="1:12" ht="15">
      <c r="A20" s="9">
        <v>17</v>
      </c>
      <c r="B20" s="7" t="s">
        <v>92</v>
      </c>
      <c r="C20" s="8">
        <v>25</v>
      </c>
      <c r="D20" s="9">
        <v>180</v>
      </c>
      <c r="E20" s="9">
        <v>269</v>
      </c>
      <c r="F20" s="9">
        <v>203</v>
      </c>
      <c r="G20" s="9">
        <v>187</v>
      </c>
      <c r="H20" s="9">
        <v>188</v>
      </c>
      <c r="I20" s="9">
        <v>219</v>
      </c>
      <c r="J20" s="10">
        <f t="shared" si="0"/>
        <v>1246</v>
      </c>
      <c r="K20" s="11">
        <f t="shared" si="1"/>
        <v>207.66666666666666</v>
      </c>
      <c r="L20" s="54">
        <f t="shared" si="2"/>
        <v>269</v>
      </c>
    </row>
    <row r="21" spans="1:12" ht="15">
      <c r="A21" s="9">
        <v>18</v>
      </c>
      <c r="B21" s="7" t="s">
        <v>155</v>
      </c>
      <c r="C21" s="8">
        <v>4</v>
      </c>
      <c r="D21" s="9">
        <v>194</v>
      </c>
      <c r="E21" s="9">
        <v>172</v>
      </c>
      <c r="F21" s="9">
        <v>256</v>
      </c>
      <c r="G21" s="9">
        <v>209</v>
      </c>
      <c r="H21" s="9">
        <v>191</v>
      </c>
      <c r="I21" s="9">
        <v>221</v>
      </c>
      <c r="J21" s="10">
        <f t="shared" si="0"/>
        <v>1243</v>
      </c>
      <c r="K21" s="11">
        <f t="shared" si="1"/>
        <v>207.16666666666666</v>
      </c>
      <c r="L21" s="54">
        <f t="shared" si="2"/>
        <v>256</v>
      </c>
    </row>
    <row r="22" spans="1:12" ht="15">
      <c r="A22" s="9">
        <v>19</v>
      </c>
      <c r="B22" s="7" t="s">
        <v>102</v>
      </c>
      <c r="C22" s="8">
        <v>33</v>
      </c>
      <c r="D22" s="9">
        <v>181</v>
      </c>
      <c r="E22" s="9">
        <v>217</v>
      </c>
      <c r="F22" s="9">
        <v>179</v>
      </c>
      <c r="G22" s="9">
        <v>191</v>
      </c>
      <c r="H22" s="9">
        <v>266</v>
      </c>
      <c r="I22" s="9">
        <v>208</v>
      </c>
      <c r="J22" s="10">
        <f t="shared" si="0"/>
        <v>1242</v>
      </c>
      <c r="K22" s="11">
        <f t="shared" si="1"/>
        <v>207</v>
      </c>
      <c r="L22" s="54">
        <f t="shared" si="2"/>
        <v>266</v>
      </c>
    </row>
    <row r="23" spans="1:12" ht="15">
      <c r="A23" s="9">
        <v>20</v>
      </c>
      <c r="B23" s="7" t="s">
        <v>152</v>
      </c>
      <c r="C23" s="8">
        <v>13</v>
      </c>
      <c r="D23" s="9">
        <v>202</v>
      </c>
      <c r="E23" s="9">
        <v>225</v>
      </c>
      <c r="F23" s="9">
        <v>177</v>
      </c>
      <c r="G23" s="9">
        <v>216</v>
      </c>
      <c r="H23" s="9">
        <v>195</v>
      </c>
      <c r="I23" s="9">
        <v>220</v>
      </c>
      <c r="J23" s="10">
        <f t="shared" si="0"/>
        <v>1235</v>
      </c>
      <c r="K23" s="11">
        <f t="shared" si="1"/>
        <v>205.83333333333334</v>
      </c>
      <c r="L23" s="54">
        <f t="shared" si="2"/>
        <v>225</v>
      </c>
    </row>
    <row r="24" spans="1:12" ht="15">
      <c r="A24" s="9">
        <v>21</v>
      </c>
      <c r="B24" s="7" t="s">
        <v>78</v>
      </c>
      <c r="C24" s="8">
        <v>15</v>
      </c>
      <c r="D24" s="9">
        <v>234</v>
      </c>
      <c r="E24" s="9">
        <v>234</v>
      </c>
      <c r="F24" s="9">
        <v>151</v>
      </c>
      <c r="G24" s="9">
        <v>226</v>
      </c>
      <c r="H24" s="9">
        <v>181</v>
      </c>
      <c r="I24" s="9">
        <v>206</v>
      </c>
      <c r="J24" s="10">
        <f t="shared" si="0"/>
        <v>1232</v>
      </c>
      <c r="K24" s="11">
        <f>AVERAGE(D24:I24)</f>
        <v>205.33333333333334</v>
      </c>
      <c r="L24" s="54">
        <f t="shared" si="2"/>
        <v>234</v>
      </c>
    </row>
    <row r="25" spans="1:12" ht="15">
      <c r="A25" s="9">
        <v>22</v>
      </c>
      <c r="B25" s="7" t="s">
        <v>71</v>
      </c>
      <c r="C25" s="8">
        <v>9</v>
      </c>
      <c r="D25" s="9">
        <v>236</v>
      </c>
      <c r="E25" s="9">
        <v>203</v>
      </c>
      <c r="F25" s="9">
        <v>185</v>
      </c>
      <c r="G25" s="9">
        <v>213</v>
      </c>
      <c r="H25" s="9">
        <v>232</v>
      </c>
      <c r="I25" s="9">
        <v>162</v>
      </c>
      <c r="J25" s="10">
        <f t="shared" si="0"/>
        <v>1231</v>
      </c>
      <c r="K25" s="11">
        <f>AVERAGE(D25:I25)</f>
        <v>205.16666666666666</v>
      </c>
      <c r="L25" s="54">
        <f t="shared" si="2"/>
        <v>236</v>
      </c>
    </row>
    <row r="26" spans="1:12" ht="15">
      <c r="A26" s="9">
        <v>23</v>
      </c>
      <c r="B26" s="7" t="s">
        <v>163</v>
      </c>
      <c r="C26" s="8">
        <v>16</v>
      </c>
      <c r="D26" s="9">
        <v>185</v>
      </c>
      <c r="E26" s="9">
        <v>140</v>
      </c>
      <c r="F26" s="9">
        <v>258</v>
      </c>
      <c r="G26" s="9">
        <v>233</v>
      </c>
      <c r="H26" s="9">
        <v>189</v>
      </c>
      <c r="I26" s="9">
        <v>204</v>
      </c>
      <c r="J26" s="10">
        <f t="shared" si="0"/>
        <v>1209</v>
      </c>
      <c r="K26" s="11">
        <f aca="true" t="shared" si="3" ref="K26:K41">AVERAGE(D26:I26)</f>
        <v>201.5</v>
      </c>
      <c r="L26" s="54">
        <f t="shared" si="2"/>
        <v>258</v>
      </c>
    </row>
    <row r="27" spans="1:12" ht="15">
      <c r="A27" s="9">
        <v>24</v>
      </c>
      <c r="B27" s="7" t="s">
        <v>69</v>
      </c>
      <c r="C27" s="8">
        <v>8</v>
      </c>
      <c r="D27" s="9">
        <v>193</v>
      </c>
      <c r="E27" s="9">
        <v>173</v>
      </c>
      <c r="F27" s="9">
        <v>177</v>
      </c>
      <c r="G27" s="9">
        <v>245</v>
      </c>
      <c r="H27" s="9">
        <v>213</v>
      </c>
      <c r="I27" s="9">
        <v>206</v>
      </c>
      <c r="J27" s="10">
        <f t="shared" si="0"/>
        <v>1207</v>
      </c>
      <c r="K27" s="11">
        <f t="shared" si="3"/>
        <v>201.16666666666666</v>
      </c>
      <c r="L27" s="54">
        <f t="shared" si="2"/>
        <v>245</v>
      </c>
    </row>
    <row r="28" spans="1:12" ht="15">
      <c r="A28" s="9">
        <v>25</v>
      </c>
      <c r="B28" s="7" t="s">
        <v>167</v>
      </c>
      <c r="C28" s="8">
        <v>26</v>
      </c>
      <c r="D28" s="9">
        <v>167</v>
      </c>
      <c r="E28" s="9">
        <v>215</v>
      </c>
      <c r="F28" s="9">
        <v>205</v>
      </c>
      <c r="G28" s="9">
        <v>220</v>
      </c>
      <c r="H28" s="9">
        <v>183</v>
      </c>
      <c r="I28" s="9">
        <v>199</v>
      </c>
      <c r="J28" s="10">
        <f t="shared" si="0"/>
        <v>1189</v>
      </c>
      <c r="K28" s="11">
        <f t="shared" si="3"/>
        <v>198.16666666666666</v>
      </c>
      <c r="L28" s="54">
        <f t="shared" si="2"/>
        <v>220</v>
      </c>
    </row>
    <row r="29" spans="1:12" ht="15">
      <c r="A29" s="9">
        <v>26</v>
      </c>
      <c r="B29" s="7" t="s">
        <v>157</v>
      </c>
      <c r="C29" s="8">
        <v>4</v>
      </c>
      <c r="D29" s="9">
        <v>200</v>
      </c>
      <c r="E29" s="9">
        <v>202</v>
      </c>
      <c r="F29" s="9">
        <v>242</v>
      </c>
      <c r="G29" s="9">
        <v>185</v>
      </c>
      <c r="H29" s="9">
        <v>168</v>
      </c>
      <c r="I29" s="9">
        <v>188</v>
      </c>
      <c r="J29" s="10">
        <f t="shared" si="0"/>
        <v>1185</v>
      </c>
      <c r="K29" s="11">
        <f t="shared" si="3"/>
        <v>197.5</v>
      </c>
      <c r="L29" s="54">
        <f t="shared" si="2"/>
        <v>242</v>
      </c>
    </row>
    <row r="30" spans="1:12" ht="15">
      <c r="A30" s="9">
        <v>27</v>
      </c>
      <c r="B30" s="7" t="s">
        <v>83</v>
      </c>
      <c r="C30" s="8">
        <v>19</v>
      </c>
      <c r="D30" s="9">
        <v>223</v>
      </c>
      <c r="E30" s="9">
        <v>232</v>
      </c>
      <c r="F30" s="9">
        <v>168</v>
      </c>
      <c r="G30" s="9">
        <v>234</v>
      </c>
      <c r="H30" s="9">
        <v>172</v>
      </c>
      <c r="I30" s="9">
        <v>156</v>
      </c>
      <c r="J30" s="10">
        <f t="shared" si="0"/>
        <v>1185</v>
      </c>
      <c r="K30" s="11">
        <f t="shared" si="3"/>
        <v>197.5</v>
      </c>
      <c r="L30" s="54">
        <f t="shared" si="2"/>
        <v>234</v>
      </c>
    </row>
    <row r="31" spans="1:12" ht="15">
      <c r="A31" s="9">
        <v>28</v>
      </c>
      <c r="B31" s="7" t="s">
        <v>72</v>
      </c>
      <c r="C31" s="8">
        <v>10</v>
      </c>
      <c r="D31" s="9">
        <v>226</v>
      </c>
      <c r="E31" s="9">
        <v>191</v>
      </c>
      <c r="F31" s="9">
        <v>194</v>
      </c>
      <c r="G31" s="9">
        <v>207</v>
      </c>
      <c r="H31" s="9">
        <v>150</v>
      </c>
      <c r="I31" s="9">
        <v>206</v>
      </c>
      <c r="J31" s="10">
        <f t="shared" si="0"/>
        <v>1174</v>
      </c>
      <c r="K31" s="11">
        <f t="shared" si="3"/>
        <v>195.66666666666666</v>
      </c>
      <c r="L31" s="54">
        <f t="shared" si="2"/>
        <v>226</v>
      </c>
    </row>
    <row r="32" spans="1:12" ht="15">
      <c r="A32" s="9">
        <v>29</v>
      </c>
      <c r="B32" s="7" t="s">
        <v>88</v>
      </c>
      <c r="C32" s="8">
        <v>23</v>
      </c>
      <c r="D32" s="9">
        <v>210</v>
      </c>
      <c r="E32" s="9">
        <v>192</v>
      </c>
      <c r="F32" s="9">
        <v>202</v>
      </c>
      <c r="G32" s="9">
        <v>170</v>
      </c>
      <c r="H32" s="9">
        <v>188</v>
      </c>
      <c r="I32" s="9">
        <v>208</v>
      </c>
      <c r="J32" s="10">
        <f t="shared" si="0"/>
        <v>1170</v>
      </c>
      <c r="K32" s="11">
        <f t="shared" si="3"/>
        <v>195</v>
      </c>
      <c r="L32" s="54">
        <f t="shared" si="2"/>
        <v>210</v>
      </c>
    </row>
    <row r="33" spans="1:12" ht="15">
      <c r="A33" s="9">
        <v>30</v>
      </c>
      <c r="B33" s="7" t="s">
        <v>79</v>
      </c>
      <c r="C33" s="8">
        <v>15</v>
      </c>
      <c r="D33" s="9">
        <v>234</v>
      </c>
      <c r="E33" s="9">
        <v>155</v>
      </c>
      <c r="F33" s="9">
        <v>212</v>
      </c>
      <c r="G33" s="9">
        <v>220</v>
      </c>
      <c r="H33" s="9">
        <v>165</v>
      </c>
      <c r="I33" s="9">
        <v>183</v>
      </c>
      <c r="J33" s="10">
        <f t="shared" si="0"/>
        <v>1169</v>
      </c>
      <c r="K33" s="11">
        <f t="shared" si="3"/>
        <v>194.83333333333334</v>
      </c>
      <c r="L33" s="54">
        <f t="shared" si="2"/>
        <v>234</v>
      </c>
    </row>
    <row r="34" spans="1:12" ht="15">
      <c r="A34" s="9">
        <v>31</v>
      </c>
      <c r="B34" s="7" t="s">
        <v>84</v>
      </c>
      <c r="C34" s="8">
        <v>20</v>
      </c>
      <c r="D34" s="9">
        <v>221</v>
      </c>
      <c r="E34" s="9">
        <v>153</v>
      </c>
      <c r="F34" s="9">
        <v>168</v>
      </c>
      <c r="G34" s="9">
        <v>160</v>
      </c>
      <c r="H34" s="9">
        <v>197</v>
      </c>
      <c r="I34" s="9">
        <v>235</v>
      </c>
      <c r="J34" s="10">
        <f t="shared" si="0"/>
        <v>1134</v>
      </c>
      <c r="K34" s="11">
        <f t="shared" si="3"/>
        <v>189</v>
      </c>
      <c r="L34" s="54">
        <f t="shared" si="2"/>
        <v>235</v>
      </c>
    </row>
    <row r="35" spans="1:12" ht="15">
      <c r="A35" s="9">
        <v>32</v>
      </c>
      <c r="B35" s="7" t="s">
        <v>164</v>
      </c>
      <c r="C35" s="8">
        <v>17</v>
      </c>
      <c r="D35" s="9">
        <v>159</v>
      </c>
      <c r="E35" s="9">
        <v>208</v>
      </c>
      <c r="F35" s="9">
        <v>190</v>
      </c>
      <c r="G35" s="9">
        <v>222</v>
      </c>
      <c r="H35" s="9">
        <v>197</v>
      </c>
      <c r="I35" s="9">
        <v>157</v>
      </c>
      <c r="J35" s="10">
        <f t="shared" si="0"/>
        <v>1133</v>
      </c>
      <c r="K35" s="11">
        <f t="shared" si="3"/>
        <v>188.83333333333334</v>
      </c>
      <c r="L35" s="54">
        <f t="shared" si="2"/>
        <v>222</v>
      </c>
    </row>
    <row r="36" spans="1:12" ht="15">
      <c r="A36" s="9">
        <v>33</v>
      </c>
      <c r="B36" s="7" t="s">
        <v>105</v>
      </c>
      <c r="C36" s="8">
        <v>34</v>
      </c>
      <c r="D36" s="9">
        <v>236</v>
      </c>
      <c r="E36" s="9">
        <v>157</v>
      </c>
      <c r="F36" s="9">
        <v>172</v>
      </c>
      <c r="G36" s="9">
        <v>226</v>
      </c>
      <c r="H36" s="9">
        <v>175</v>
      </c>
      <c r="I36" s="9">
        <v>162</v>
      </c>
      <c r="J36" s="10">
        <f aca="true" t="shared" si="4" ref="J36:J58">SUM(D36:I36)</f>
        <v>1128</v>
      </c>
      <c r="K36" s="11">
        <f t="shared" si="3"/>
        <v>188</v>
      </c>
      <c r="L36" s="54">
        <f t="shared" si="2"/>
        <v>236</v>
      </c>
    </row>
    <row r="37" spans="1:12" ht="15">
      <c r="A37" s="9">
        <v>34</v>
      </c>
      <c r="B37" s="7" t="s">
        <v>161</v>
      </c>
      <c r="C37" s="8">
        <v>8</v>
      </c>
      <c r="D37" s="9">
        <v>232</v>
      </c>
      <c r="E37" s="9">
        <v>182</v>
      </c>
      <c r="F37" s="9">
        <v>182</v>
      </c>
      <c r="G37" s="9">
        <v>173</v>
      </c>
      <c r="H37" s="9">
        <v>176</v>
      </c>
      <c r="I37" s="9">
        <v>182</v>
      </c>
      <c r="J37" s="10">
        <f t="shared" si="4"/>
        <v>1127</v>
      </c>
      <c r="K37" s="11">
        <f t="shared" si="3"/>
        <v>187.83333333333334</v>
      </c>
      <c r="L37" s="54">
        <f t="shared" si="2"/>
        <v>232</v>
      </c>
    </row>
    <row r="38" spans="1:12" ht="15">
      <c r="A38" s="9">
        <v>35</v>
      </c>
      <c r="B38" s="7" t="s">
        <v>95</v>
      </c>
      <c r="C38" s="8">
        <v>28</v>
      </c>
      <c r="D38" s="9">
        <v>180</v>
      </c>
      <c r="E38" s="9">
        <v>169</v>
      </c>
      <c r="F38" s="9">
        <v>180</v>
      </c>
      <c r="G38" s="9">
        <v>213</v>
      </c>
      <c r="H38" s="9">
        <v>236</v>
      </c>
      <c r="I38" s="9">
        <v>143</v>
      </c>
      <c r="J38" s="10">
        <f t="shared" si="4"/>
        <v>1121</v>
      </c>
      <c r="K38" s="11">
        <f t="shared" si="3"/>
        <v>186.83333333333334</v>
      </c>
      <c r="L38" s="54">
        <f t="shared" si="2"/>
        <v>236</v>
      </c>
    </row>
    <row r="39" spans="1:12" ht="15">
      <c r="A39" s="9">
        <v>36</v>
      </c>
      <c r="B39" s="7" t="s">
        <v>67</v>
      </c>
      <c r="C39" s="8">
        <v>6</v>
      </c>
      <c r="D39" s="9">
        <v>227</v>
      </c>
      <c r="E39" s="9">
        <v>188</v>
      </c>
      <c r="F39" s="9">
        <v>224</v>
      </c>
      <c r="G39" s="9">
        <v>137</v>
      </c>
      <c r="H39" s="9">
        <v>176</v>
      </c>
      <c r="I39" s="9">
        <v>168</v>
      </c>
      <c r="J39" s="10">
        <f t="shared" si="4"/>
        <v>1120</v>
      </c>
      <c r="K39" s="11">
        <f t="shared" si="3"/>
        <v>186.66666666666666</v>
      </c>
      <c r="L39" s="54">
        <f t="shared" si="2"/>
        <v>227</v>
      </c>
    </row>
    <row r="40" spans="1:12" ht="15">
      <c r="A40" s="9">
        <v>37</v>
      </c>
      <c r="B40" s="7" t="s">
        <v>154</v>
      </c>
      <c r="C40" s="8">
        <v>3</v>
      </c>
      <c r="D40" s="9">
        <v>197</v>
      </c>
      <c r="E40" s="9">
        <v>205</v>
      </c>
      <c r="F40" s="9">
        <v>217</v>
      </c>
      <c r="G40" s="9">
        <v>169</v>
      </c>
      <c r="H40" s="9">
        <v>155</v>
      </c>
      <c r="I40" s="9">
        <v>175</v>
      </c>
      <c r="J40" s="10">
        <f t="shared" si="4"/>
        <v>1118</v>
      </c>
      <c r="K40" s="11">
        <f t="shared" si="3"/>
        <v>186.33333333333334</v>
      </c>
      <c r="L40" s="54">
        <f t="shared" si="2"/>
        <v>217</v>
      </c>
    </row>
    <row r="41" spans="1:12" ht="15">
      <c r="A41" s="9">
        <v>38</v>
      </c>
      <c r="B41" s="7" t="s">
        <v>96</v>
      </c>
      <c r="C41" s="8">
        <v>29</v>
      </c>
      <c r="D41" s="9">
        <v>190</v>
      </c>
      <c r="E41" s="9">
        <v>176</v>
      </c>
      <c r="F41" s="9">
        <v>221</v>
      </c>
      <c r="G41" s="9">
        <v>158</v>
      </c>
      <c r="H41" s="9">
        <v>193</v>
      </c>
      <c r="I41" s="9">
        <v>180</v>
      </c>
      <c r="J41" s="10">
        <f t="shared" si="4"/>
        <v>1118</v>
      </c>
      <c r="K41" s="11">
        <f t="shared" si="3"/>
        <v>186.33333333333334</v>
      </c>
      <c r="L41" s="54">
        <f t="shared" si="2"/>
        <v>221</v>
      </c>
    </row>
    <row r="42" spans="1:12" ht="15">
      <c r="A42" s="9">
        <v>39</v>
      </c>
      <c r="B42" s="7" t="s">
        <v>100</v>
      </c>
      <c r="C42" s="8">
        <v>32</v>
      </c>
      <c r="D42" s="9">
        <v>196</v>
      </c>
      <c r="E42" s="9">
        <v>163</v>
      </c>
      <c r="F42" s="9">
        <v>203</v>
      </c>
      <c r="G42" s="9">
        <v>158</v>
      </c>
      <c r="H42" s="9">
        <v>191</v>
      </c>
      <c r="I42" s="9">
        <v>204</v>
      </c>
      <c r="J42" s="10">
        <f t="shared" si="4"/>
        <v>1115</v>
      </c>
      <c r="K42" s="11">
        <f aca="true" t="shared" si="5" ref="K42:K49">AVERAGE(D42:I42)</f>
        <v>185.83333333333334</v>
      </c>
      <c r="L42" s="54">
        <f t="shared" si="2"/>
        <v>204</v>
      </c>
    </row>
    <row r="43" spans="1:12" ht="15">
      <c r="A43" s="9">
        <v>40</v>
      </c>
      <c r="B43" s="7" t="s">
        <v>162</v>
      </c>
      <c r="C43" s="8">
        <v>13</v>
      </c>
      <c r="D43" s="9">
        <v>192</v>
      </c>
      <c r="E43" s="9">
        <v>145</v>
      </c>
      <c r="F43" s="9">
        <v>154</v>
      </c>
      <c r="G43" s="9">
        <v>167</v>
      </c>
      <c r="H43" s="9">
        <v>207</v>
      </c>
      <c r="I43" s="9">
        <v>248</v>
      </c>
      <c r="J43" s="10">
        <f t="shared" si="4"/>
        <v>1113</v>
      </c>
      <c r="K43" s="11">
        <f t="shared" si="5"/>
        <v>185.5</v>
      </c>
      <c r="L43" s="54">
        <f t="shared" si="2"/>
        <v>248</v>
      </c>
    </row>
    <row r="44" spans="1:12" ht="15">
      <c r="A44" s="9">
        <v>41</v>
      </c>
      <c r="B44" s="7" t="s">
        <v>81</v>
      </c>
      <c r="C44" s="8">
        <v>17</v>
      </c>
      <c r="D44" s="9">
        <v>188</v>
      </c>
      <c r="E44" s="9">
        <v>190</v>
      </c>
      <c r="F44" s="9">
        <v>177</v>
      </c>
      <c r="G44" s="9">
        <v>204</v>
      </c>
      <c r="H44" s="9">
        <v>181</v>
      </c>
      <c r="I44" s="9">
        <v>167</v>
      </c>
      <c r="J44" s="10">
        <f t="shared" si="4"/>
        <v>1107</v>
      </c>
      <c r="K44" s="11">
        <f t="shared" si="5"/>
        <v>184.5</v>
      </c>
      <c r="L44" s="54">
        <f t="shared" si="2"/>
        <v>204</v>
      </c>
    </row>
    <row r="45" spans="1:12" ht="15">
      <c r="A45" s="9">
        <v>42</v>
      </c>
      <c r="B45" s="7" t="s">
        <v>73</v>
      </c>
      <c r="C45" s="8">
        <v>11</v>
      </c>
      <c r="D45" s="9">
        <v>198</v>
      </c>
      <c r="E45" s="9">
        <v>214</v>
      </c>
      <c r="F45" s="9">
        <v>169</v>
      </c>
      <c r="G45" s="9">
        <v>171</v>
      </c>
      <c r="H45" s="9">
        <v>192</v>
      </c>
      <c r="I45" s="9">
        <v>160</v>
      </c>
      <c r="J45" s="10">
        <f t="shared" si="4"/>
        <v>1104</v>
      </c>
      <c r="K45" s="11">
        <f t="shared" si="5"/>
        <v>184</v>
      </c>
      <c r="L45" s="54">
        <f t="shared" si="2"/>
        <v>214</v>
      </c>
    </row>
    <row r="46" spans="1:12" ht="15">
      <c r="A46" s="9">
        <v>43</v>
      </c>
      <c r="B46" s="7" t="s">
        <v>104</v>
      </c>
      <c r="C46" s="8">
        <v>34</v>
      </c>
      <c r="D46" s="9">
        <v>236</v>
      </c>
      <c r="E46" s="9">
        <v>175</v>
      </c>
      <c r="F46" s="9">
        <v>201</v>
      </c>
      <c r="G46" s="9">
        <v>151</v>
      </c>
      <c r="H46" s="9">
        <v>168</v>
      </c>
      <c r="I46" s="9">
        <v>170</v>
      </c>
      <c r="J46" s="10">
        <f t="shared" si="4"/>
        <v>1101</v>
      </c>
      <c r="K46" s="11">
        <f t="shared" si="5"/>
        <v>183.5</v>
      </c>
      <c r="L46" s="54">
        <f t="shared" si="2"/>
        <v>236</v>
      </c>
    </row>
    <row r="47" spans="1:12" ht="15">
      <c r="A47" s="9">
        <v>44</v>
      </c>
      <c r="B47" s="7" t="s">
        <v>86</v>
      </c>
      <c r="C47" s="8">
        <v>22</v>
      </c>
      <c r="D47" s="9">
        <v>149</v>
      </c>
      <c r="E47" s="9">
        <v>185</v>
      </c>
      <c r="F47" s="9">
        <v>203</v>
      </c>
      <c r="G47" s="9">
        <v>199</v>
      </c>
      <c r="H47" s="9">
        <v>148</v>
      </c>
      <c r="I47" s="9">
        <v>212</v>
      </c>
      <c r="J47" s="10">
        <f t="shared" si="4"/>
        <v>1096</v>
      </c>
      <c r="K47" s="11">
        <f t="shared" si="5"/>
        <v>182.66666666666666</v>
      </c>
      <c r="L47" s="54">
        <f t="shared" si="2"/>
        <v>212</v>
      </c>
    </row>
    <row r="48" spans="1:12" ht="15">
      <c r="A48" s="9">
        <v>45</v>
      </c>
      <c r="B48" s="7" t="s">
        <v>70</v>
      </c>
      <c r="C48" s="8">
        <v>9</v>
      </c>
      <c r="D48" s="9">
        <v>155</v>
      </c>
      <c r="E48" s="9">
        <v>171</v>
      </c>
      <c r="F48" s="9">
        <v>199</v>
      </c>
      <c r="G48" s="9">
        <v>166</v>
      </c>
      <c r="H48" s="9">
        <v>212</v>
      </c>
      <c r="I48" s="9">
        <v>183</v>
      </c>
      <c r="J48" s="10">
        <f t="shared" si="4"/>
        <v>1086</v>
      </c>
      <c r="K48" s="11">
        <f t="shared" si="5"/>
        <v>181</v>
      </c>
      <c r="L48" s="54">
        <f t="shared" si="2"/>
        <v>212</v>
      </c>
    </row>
    <row r="49" spans="1:12" ht="15">
      <c r="A49" s="9">
        <v>46</v>
      </c>
      <c r="B49" s="7" t="s">
        <v>82</v>
      </c>
      <c r="C49" s="8">
        <v>19</v>
      </c>
      <c r="D49" s="9">
        <v>149</v>
      </c>
      <c r="E49" s="9">
        <v>203</v>
      </c>
      <c r="F49" s="9">
        <v>194</v>
      </c>
      <c r="G49" s="9">
        <v>216</v>
      </c>
      <c r="H49" s="9">
        <v>137</v>
      </c>
      <c r="I49" s="9">
        <v>172</v>
      </c>
      <c r="J49" s="10">
        <f t="shared" si="4"/>
        <v>1071</v>
      </c>
      <c r="K49" s="11">
        <f t="shared" si="5"/>
        <v>178.5</v>
      </c>
      <c r="L49" s="54">
        <f t="shared" si="2"/>
        <v>216</v>
      </c>
    </row>
    <row r="50" spans="1:12" ht="15">
      <c r="A50" s="9">
        <v>47</v>
      </c>
      <c r="B50" s="7" t="s">
        <v>101</v>
      </c>
      <c r="C50" s="8">
        <v>32</v>
      </c>
      <c r="D50" s="9">
        <v>159</v>
      </c>
      <c r="E50" s="9">
        <v>176</v>
      </c>
      <c r="F50" s="9">
        <v>152</v>
      </c>
      <c r="G50" s="9">
        <v>206</v>
      </c>
      <c r="H50" s="9">
        <v>170</v>
      </c>
      <c r="I50" s="9">
        <v>200</v>
      </c>
      <c r="J50" s="10">
        <f t="shared" si="4"/>
        <v>1063</v>
      </c>
      <c r="K50" s="11">
        <f aca="true" t="shared" si="6" ref="K50:K58">AVERAGE(D50:I50)</f>
        <v>177.16666666666666</v>
      </c>
      <c r="L50" s="54">
        <f aca="true" t="shared" si="7" ref="L50:L58">MAX(D50:I50)</f>
        <v>206</v>
      </c>
    </row>
    <row r="51" spans="1:12" ht="15">
      <c r="A51" s="9">
        <v>48</v>
      </c>
      <c r="B51" s="7" t="s">
        <v>87</v>
      </c>
      <c r="C51" s="8">
        <v>23</v>
      </c>
      <c r="D51" s="9">
        <v>195</v>
      </c>
      <c r="E51" s="9">
        <v>207</v>
      </c>
      <c r="F51" s="9">
        <v>154</v>
      </c>
      <c r="G51" s="9">
        <v>141</v>
      </c>
      <c r="H51" s="9">
        <v>168</v>
      </c>
      <c r="I51" s="9">
        <v>166</v>
      </c>
      <c r="J51" s="10">
        <f t="shared" si="4"/>
        <v>1031</v>
      </c>
      <c r="K51" s="11">
        <f t="shared" si="6"/>
        <v>171.83333333333334</v>
      </c>
      <c r="L51" s="54">
        <f t="shared" si="7"/>
        <v>207</v>
      </c>
    </row>
    <row r="52" spans="1:12" ht="15">
      <c r="A52" s="9">
        <v>49</v>
      </c>
      <c r="B52" s="7" t="s">
        <v>97</v>
      </c>
      <c r="C52" s="8">
        <v>30</v>
      </c>
      <c r="D52" s="9">
        <v>184</v>
      </c>
      <c r="E52" s="9">
        <v>153</v>
      </c>
      <c r="F52" s="9">
        <v>172</v>
      </c>
      <c r="G52" s="9">
        <v>233</v>
      </c>
      <c r="H52" s="9">
        <v>120</v>
      </c>
      <c r="I52" s="9">
        <v>168</v>
      </c>
      <c r="J52" s="10">
        <f t="shared" si="4"/>
        <v>1030</v>
      </c>
      <c r="K52" s="11">
        <f t="shared" si="6"/>
        <v>171.66666666666666</v>
      </c>
      <c r="L52" s="54">
        <f t="shared" si="7"/>
        <v>233</v>
      </c>
    </row>
    <row r="53" spans="1:12" ht="15">
      <c r="A53" s="9">
        <v>50</v>
      </c>
      <c r="B53" s="7" t="s">
        <v>160</v>
      </c>
      <c r="C53" s="8">
        <v>7</v>
      </c>
      <c r="D53" s="9">
        <v>169</v>
      </c>
      <c r="E53" s="9">
        <v>190</v>
      </c>
      <c r="F53" s="9">
        <v>163</v>
      </c>
      <c r="G53" s="9">
        <v>133</v>
      </c>
      <c r="H53" s="9">
        <v>168</v>
      </c>
      <c r="I53" s="9">
        <v>181</v>
      </c>
      <c r="J53" s="10">
        <f t="shared" si="4"/>
        <v>1004</v>
      </c>
      <c r="K53" s="11">
        <f t="shared" si="6"/>
        <v>167.33333333333334</v>
      </c>
      <c r="L53" s="54">
        <f t="shared" si="7"/>
        <v>190</v>
      </c>
    </row>
    <row r="54" spans="1:12" ht="15">
      <c r="A54" s="9">
        <v>51</v>
      </c>
      <c r="B54" s="7" t="s">
        <v>165</v>
      </c>
      <c r="C54" s="8">
        <v>20</v>
      </c>
      <c r="D54" s="9">
        <v>203</v>
      </c>
      <c r="E54" s="9">
        <v>146</v>
      </c>
      <c r="F54" s="9">
        <v>201</v>
      </c>
      <c r="G54" s="9">
        <v>132</v>
      </c>
      <c r="H54" s="9">
        <v>149</v>
      </c>
      <c r="I54" s="9">
        <v>167</v>
      </c>
      <c r="J54" s="10">
        <f t="shared" si="4"/>
        <v>998</v>
      </c>
      <c r="K54" s="11">
        <f t="shared" si="6"/>
        <v>166.33333333333334</v>
      </c>
      <c r="L54" s="54">
        <f t="shared" si="7"/>
        <v>203</v>
      </c>
    </row>
    <row r="55" spans="1:12" ht="15">
      <c r="A55" s="9">
        <v>52</v>
      </c>
      <c r="B55" s="7" t="s">
        <v>93</v>
      </c>
      <c r="C55" s="8">
        <v>27</v>
      </c>
      <c r="D55" s="9">
        <v>187</v>
      </c>
      <c r="E55" s="9">
        <v>157</v>
      </c>
      <c r="F55" s="9">
        <v>158</v>
      </c>
      <c r="G55" s="9">
        <v>179</v>
      </c>
      <c r="H55" s="9">
        <v>183</v>
      </c>
      <c r="I55" s="9">
        <v>132</v>
      </c>
      <c r="J55" s="10">
        <f t="shared" si="4"/>
        <v>996</v>
      </c>
      <c r="K55" s="11">
        <f t="shared" si="6"/>
        <v>166</v>
      </c>
      <c r="L55" s="54">
        <f t="shared" si="7"/>
        <v>187</v>
      </c>
    </row>
    <row r="56" spans="1:12" ht="15">
      <c r="A56" s="9">
        <v>53</v>
      </c>
      <c r="B56" s="7" t="s">
        <v>99</v>
      </c>
      <c r="C56" s="8">
        <v>31</v>
      </c>
      <c r="D56" s="9">
        <v>148</v>
      </c>
      <c r="E56" s="9">
        <v>173</v>
      </c>
      <c r="F56" s="9">
        <v>173</v>
      </c>
      <c r="G56" s="9">
        <v>161</v>
      </c>
      <c r="H56" s="9">
        <v>204</v>
      </c>
      <c r="I56" s="9">
        <v>132</v>
      </c>
      <c r="J56" s="10">
        <f t="shared" si="4"/>
        <v>991</v>
      </c>
      <c r="K56" s="11">
        <f t="shared" si="6"/>
        <v>165.16666666666666</v>
      </c>
      <c r="L56" s="54">
        <f t="shared" si="7"/>
        <v>204</v>
      </c>
    </row>
    <row r="57" spans="1:12" ht="15">
      <c r="A57" s="9">
        <v>54</v>
      </c>
      <c r="B57" s="7" t="s">
        <v>158</v>
      </c>
      <c r="C57" s="8">
        <v>5</v>
      </c>
      <c r="D57" s="9">
        <v>122</v>
      </c>
      <c r="E57" s="9">
        <v>141</v>
      </c>
      <c r="F57" s="9">
        <v>196</v>
      </c>
      <c r="G57" s="9">
        <v>153</v>
      </c>
      <c r="H57" s="9">
        <v>156</v>
      </c>
      <c r="I57" s="9">
        <v>200</v>
      </c>
      <c r="J57" s="10">
        <f t="shared" si="4"/>
        <v>968</v>
      </c>
      <c r="K57" s="11">
        <f t="shared" si="6"/>
        <v>161.33333333333334</v>
      </c>
      <c r="L57" s="54">
        <f t="shared" si="7"/>
        <v>200</v>
      </c>
    </row>
    <row r="58" spans="1:12" ht="15">
      <c r="A58" s="9">
        <v>55</v>
      </c>
      <c r="B58" s="7" t="s">
        <v>132</v>
      </c>
      <c r="C58" s="8">
        <v>6</v>
      </c>
      <c r="D58" s="9">
        <v>131</v>
      </c>
      <c r="E58" s="9">
        <v>110</v>
      </c>
      <c r="F58" s="9">
        <v>172</v>
      </c>
      <c r="G58" s="9">
        <v>168</v>
      </c>
      <c r="H58" s="9">
        <v>139</v>
      </c>
      <c r="I58" s="9">
        <v>170</v>
      </c>
      <c r="J58" s="10">
        <f t="shared" si="4"/>
        <v>890</v>
      </c>
      <c r="K58" s="11">
        <f t="shared" si="6"/>
        <v>148.33333333333334</v>
      </c>
      <c r="L58" s="54">
        <f t="shared" si="7"/>
        <v>172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3">
      <selection activeCell="J4" sqref="J4:J37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1" bestFit="1" customWidth="1"/>
    <col min="13" max="16384" width="9.140625" style="2" customWidth="1"/>
  </cols>
  <sheetData>
    <row r="1" spans="1:11" ht="15">
      <c r="A1" s="69" t="s">
        <v>12</v>
      </c>
      <c r="B1" s="64"/>
      <c r="D1" s="70"/>
      <c r="E1" s="64"/>
      <c r="F1" s="64"/>
      <c r="G1" s="64"/>
      <c r="H1" s="64"/>
      <c r="I1" s="64"/>
      <c r="J1" s="71"/>
      <c r="K1" s="71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3" t="s">
        <v>62</v>
      </c>
    </row>
    <row r="4" spans="1:13" ht="15">
      <c r="A4" s="6">
        <v>1</v>
      </c>
      <c r="B4" s="7" t="s">
        <v>124</v>
      </c>
      <c r="C4" s="12">
        <v>21</v>
      </c>
      <c r="D4" s="9">
        <v>256</v>
      </c>
      <c r="E4" s="9">
        <v>246</v>
      </c>
      <c r="F4" s="9">
        <v>184</v>
      </c>
      <c r="G4" s="9">
        <v>246</v>
      </c>
      <c r="H4" s="9">
        <v>208</v>
      </c>
      <c r="I4" s="9">
        <v>246</v>
      </c>
      <c r="J4" s="10">
        <f aca="true" t="shared" si="0" ref="J4:J37">SUM(D4:I4)</f>
        <v>1386</v>
      </c>
      <c r="K4" s="11">
        <f aca="true" t="shared" si="1" ref="K4:K11">AVERAGE(D4:I4)</f>
        <v>231</v>
      </c>
      <c r="L4" s="9">
        <f aca="true" t="shared" si="2" ref="L4:L32">MAX(D4:I4)</f>
        <v>256</v>
      </c>
      <c r="M4" s="52"/>
    </row>
    <row r="5" spans="1:12" ht="15">
      <c r="A5" s="6">
        <v>2</v>
      </c>
      <c r="B5" s="7" t="s">
        <v>129</v>
      </c>
      <c r="C5" s="12">
        <v>27</v>
      </c>
      <c r="D5" s="9">
        <v>256</v>
      </c>
      <c r="E5" s="9">
        <v>247</v>
      </c>
      <c r="F5" s="9">
        <v>203</v>
      </c>
      <c r="G5" s="9">
        <v>180</v>
      </c>
      <c r="H5" s="9">
        <v>215</v>
      </c>
      <c r="I5" s="9">
        <v>243</v>
      </c>
      <c r="J5" s="10">
        <f t="shared" si="0"/>
        <v>1344</v>
      </c>
      <c r="K5" s="11">
        <f t="shared" si="1"/>
        <v>224</v>
      </c>
      <c r="L5" s="9">
        <f t="shared" si="2"/>
        <v>256</v>
      </c>
    </row>
    <row r="6" spans="1:12" ht="15">
      <c r="A6" s="6">
        <v>3</v>
      </c>
      <c r="B6" s="7" t="s">
        <v>168</v>
      </c>
      <c r="C6" s="12">
        <v>5</v>
      </c>
      <c r="D6" s="9">
        <v>233</v>
      </c>
      <c r="E6" s="9">
        <v>177</v>
      </c>
      <c r="F6" s="9">
        <v>183</v>
      </c>
      <c r="G6" s="9">
        <v>211</v>
      </c>
      <c r="H6" s="9">
        <v>223</v>
      </c>
      <c r="I6" s="9">
        <v>211</v>
      </c>
      <c r="J6" s="10">
        <f t="shared" si="0"/>
        <v>1238</v>
      </c>
      <c r="K6" s="11">
        <f t="shared" si="1"/>
        <v>206.33333333333334</v>
      </c>
      <c r="L6" s="9">
        <f t="shared" si="2"/>
        <v>233</v>
      </c>
    </row>
    <row r="7" spans="1:12" ht="15">
      <c r="A7" s="6">
        <v>4</v>
      </c>
      <c r="B7" s="7" t="s">
        <v>126</v>
      </c>
      <c r="C7" s="12">
        <v>23</v>
      </c>
      <c r="D7" s="9">
        <v>277</v>
      </c>
      <c r="E7" s="9">
        <v>170</v>
      </c>
      <c r="F7" s="9">
        <v>179</v>
      </c>
      <c r="G7" s="9">
        <v>197</v>
      </c>
      <c r="H7" s="9">
        <v>164</v>
      </c>
      <c r="I7" s="9">
        <v>197</v>
      </c>
      <c r="J7" s="10">
        <f t="shared" si="0"/>
        <v>1184</v>
      </c>
      <c r="K7" s="11">
        <f t="shared" si="1"/>
        <v>197.33333333333334</v>
      </c>
      <c r="L7" s="9">
        <f t="shared" si="2"/>
        <v>277</v>
      </c>
    </row>
    <row r="8" spans="1:12" ht="15">
      <c r="A8" s="6">
        <v>5</v>
      </c>
      <c r="B8" s="7" t="s">
        <v>106</v>
      </c>
      <c r="C8" s="12">
        <v>6</v>
      </c>
      <c r="D8" s="9">
        <v>193</v>
      </c>
      <c r="E8" s="9">
        <v>192</v>
      </c>
      <c r="F8" s="9">
        <v>212</v>
      </c>
      <c r="G8" s="9">
        <v>189</v>
      </c>
      <c r="H8" s="9">
        <v>222</v>
      </c>
      <c r="I8" s="9">
        <v>174</v>
      </c>
      <c r="J8" s="10">
        <f t="shared" si="0"/>
        <v>1182</v>
      </c>
      <c r="K8" s="11">
        <f t="shared" si="1"/>
        <v>197</v>
      </c>
      <c r="L8" s="9">
        <f t="shared" si="2"/>
        <v>222</v>
      </c>
    </row>
    <row r="9" spans="1:12" ht="15">
      <c r="A9" s="6">
        <v>6</v>
      </c>
      <c r="B9" s="7" t="s">
        <v>127</v>
      </c>
      <c r="C9" s="12">
        <v>24</v>
      </c>
      <c r="D9" s="9">
        <v>208</v>
      </c>
      <c r="E9" s="9">
        <v>235</v>
      </c>
      <c r="F9" s="9">
        <v>217</v>
      </c>
      <c r="G9" s="9">
        <v>188</v>
      </c>
      <c r="H9" s="9">
        <v>137</v>
      </c>
      <c r="I9" s="9">
        <v>191</v>
      </c>
      <c r="J9" s="10">
        <f t="shared" si="0"/>
        <v>1176</v>
      </c>
      <c r="K9" s="11">
        <f t="shared" si="1"/>
        <v>196</v>
      </c>
      <c r="L9" s="9">
        <f t="shared" si="2"/>
        <v>235</v>
      </c>
    </row>
    <row r="10" spans="1:12" ht="15">
      <c r="A10" s="6">
        <v>7</v>
      </c>
      <c r="B10" s="7" t="s">
        <v>121</v>
      </c>
      <c r="C10" s="12">
        <v>19</v>
      </c>
      <c r="D10" s="9">
        <v>223</v>
      </c>
      <c r="E10" s="9">
        <v>171</v>
      </c>
      <c r="F10" s="9">
        <v>200</v>
      </c>
      <c r="G10" s="9">
        <v>227</v>
      </c>
      <c r="H10" s="9">
        <v>175</v>
      </c>
      <c r="I10" s="9">
        <v>173</v>
      </c>
      <c r="J10" s="10">
        <f t="shared" si="0"/>
        <v>1169</v>
      </c>
      <c r="K10" s="11">
        <f t="shared" si="1"/>
        <v>194.83333333333334</v>
      </c>
      <c r="L10" s="9">
        <f t="shared" si="2"/>
        <v>227</v>
      </c>
    </row>
    <row r="11" spans="1:12" ht="15">
      <c r="A11" s="6">
        <v>8</v>
      </c>
      <c r="B11" s="7" t="s">
        <v>108</v>
      </c>
      <c r="C11" s="12">
        <v>7</v>
      </c>
      <c r="D11" s="9">
        <v>174</v>
      </c>
      <c r="E11" s="9">
        <v>213</v>
      </c>
      <c r="F11" s="9">
        <v>248</v>
      </c>
      <c r="G11" s="9">
        <v>167</v>
      </c>
      <c r="H11" s="9">
        <v>184</v>
      </c>
      <c r="I11" s="9">
        <v>176</v>
      </c>
      <c r="J11" s="10">
        <f t="shared" si="0"/>
        <v>1162</v>
      </c>
      <c r="K11" s="11">
        <f t="shared" si="1"/>
        <v>193.66666666666666</v>
      </c>
      <c r="L11" s="9">
        <f t="shared" si="2"/>
        <v>248</v>
      </c>
    </row>
    <row r="12" spans="1:13" ht="15">
      <c r="A12" s="6">
        <v>9</v>
      </c>
      <c r="B12" s="7" t="s">
        <v>111</v>
      </c>
      <c r="C12" s="12">
        <v>12</v>
      </c>
      <c r="D12" s="9">
        <v>192</v>
      </c>
      <c r="E12" s="9">
        <v>181</v>
      </c>
      <c r="F12" s="9">
        <v>202</v>
      </c>
      <c r="G12" s="9">
        <v>187</v>
      </c>
      <c r="H12" s="9">
        <v>199</v>
      </c>
      <c r="I12" s="9">
        <v>195</v>
      </c>
      <c r="J12" s="10">
        <f t="shared" si="0"/>
        <v>1156</v>
      </c>
      <c r="K12" s="11">
        <f aca="true" t="shared" si="3" ref="K12:K32">AVERAGE(D12:I12)</f>
        <v>192.66666666666666</v>
      </c>
      <c r="L12" s="9">
        <f t="shared" si="2"/>
        <v>202</v>
      </c>
      <c r="M12" s="52"/>
    </row>
    <row r="13" spans="1:12" ht="15">
      <c r="A13" s="6">
        <v>10</v>
      </c>
      <c r="B13" s="7" t="s">
        <v>123</v>
      </c>
      <c r="C13" s="12">
        <v>20</v>
      </c>
      <c r="D13" s="9">
        <v>164</v>
      </c>
      <c r="E13" s="9">
        <v>243</v>
      </c>
      <c r="F13" s="9">
        <v>193</v>
      </c>
      <c r="G13" s="9">
        <v>195</v>
      </c>
      <c r="H13" s="9">
        <v>188</v>
      </c>
      <c r="I13" s="9">
        <v>146</v>
      </c>
      <c r="J13" s="10">
        <f t="shared" si="0"/>
        <v>1129</v>
      </c>
      <c r="K13" s="11">
        <f t="shared" si="3"/>
        <v>188.16666666666666</v>
      </c>
      <c r="L13" s="9">
        <f t="shared" si="2"/>
        <v>243</v>
      </c>
    </row>
    <row r="14" spans="1:12" ht="15">
      <c r="A14" s="6">
        <v>11</v>
      </c>
      <c r="B14" s="7" t="s">
        <v>117</v>
      </c>
      <c r="C14" s="12">
        <v>16</v>
      </c>
      <c r="D14" s="9">
        <v>193</v>
      </c>
      <c r="E14" s="9">
        <v>217</v>
      </c>
      <c r="F14" s="9">
        <v>203</v>
      </c>
      <c r="G14" s="9">
        <v>213</v>
      </c>
      <c r="H14" s="9">
        <v>149</v>
      </c>
      <c r="I14" s="9">
        <v>134</v>
      </c>
      <c r="J14" s="10">
        <f t="shared" si="0"/>
        <v>1109</v>
      </c>
      <c r="K14" s="11">
        <f t="shared" si="3"/>
        <v>184.83333333333334</v>
      </c>
      <c r="L14" s="9">
        <f t="shared" si="2"/>
        <v>217</v>
      </c>
    </row>
    <row r="15" spans="1:12" ht="15">
      <c r="A15" s="6">
        <v>12</v>
      </c>
      <c r="B15" s="7" t="s">
        <v>131</v>
      </c>
      <c r="C15" s="12">
        <v>34</v>
      </c>
      <c r="D15" s="9">
        <v>256</v>
      </c>
      <c r="E15" s="9">
        <v>150</v>
      </c>
      <c r="F15" s="9">
        <v>176</v>
      </c>
      <c r="G15" s="9">
        <v>162</v>
      </c>
      <c r="H15" s="9">
        <v>191</v>
      </c>
      <c r="I15" s="9">
        <v>166</v>
      </c>
      <c r="J15" s="10">
        <f t="shared" si="0"/>
        <v>1101</v>
      </c>
      <c r="K15" s="11">
        <f t="shared" si="3"/>
        <v>183.5</v>
      </c>
      <c r="L15" s="9">
        <f t="shared" si="2"/>
        <v>256</v>
      </c>
    </row>
    <row r="16" spans="1:12" ht="15">
      <c r="A16" s="6">
        <v>13</v>
      </c>
      <c r="B16" s="7" t="s">
        <v>107</v>
      </c>
      <c r="C16" s="12">
        <v>7</v>
      </c>
      <c r="D16" s="9">
        <v>195</v>
      </c>
      <c r="E16" s="9">
        <v>156</v>
      </c>
      <c r="F16" s="9">
        <v>213</v>
      </c>
      <c r="G16" s="9">
        <v>167</v>
      </c>
      <c r="H16" s="9">
        <v>182</v>
      </c>
      <c r="I16" s="9">
        <v>187</v>
      </c>
      <c r="J16" s="10">
        <f t="shared" si="0"/>
        <v>1100</v>
      </c>
      <c r="K16" s="11">
        <f t="shared" si="3"/>
        <v>183.33333333333334</v>
      </c>
      <c r="L16" s="9">
        <f t="shared" si="2"/>
        <v>213</v>
      </c>
    </row>
    <row r="17" spans="1:12" ht="15">
      <c r="A17" s="6">
        <v>14</v>
      </c>
      <c r="B17" s="7" t="s">
        <v>130</v>
      </c>
      <c r="C17" s="12">
        <v>27</v>
      </c>
      <c r="D17" s="9">
        <v>169</v>
      </c>
      <c r="E17" s="9">
        <v>162</v>
      </c>
      <c r="F17" s="9">
        <v>184</v>
      </c>
      <c r="G17" s="9">
        <v>143</v>
      </c>
      <c r="H17" s="9">
        <v>200</v>
      </c>
      <c r="I17" s="9">
        <v>241</v>
      </c>
      <c r="J17" s="10">
        <f t="shared" si="0"/>
        <v>1099</v>
      </c>
      <c r="K17" s="11">
        <f t="shared" si="3"/>
        <v>183.16666666666666</v>
      </c>
      <c r="L17" s="9">
        <f t="shared" si="2"/>
        <v>241</v>
      </c>
    </row>
    <row r="18" spans="1:12" ht="15">
      <c r="A18" s="6">
        <v>15</v>
      </c>
      <c r="B18" s="7" t="s">
        <v>118</v>
      </c>
      <c r="C18" s="12">
        <v>17</v>
      </c>
      <c r="D18" s="9">
        <v>180</v>
      </c>
      <c r="E18" s="9">
        <v>177</v>
      </c>
      <c r="F18" s="9">
        <v>238</v>
      </c>
      <c r="G18" s="9">
        <v>179</v>
      </c>
      <c r="H18" s="9">
        <v>167</v>
      </c>
      <c r="I18" s="9">
        <v>157</v>
      </c>
      <c r="J18" s="10">
        <f t="shared" si="0"/>
        <v>1098</v>
      </c>
      <c r="K18" s="11">
        <f t="shared" si="3"/>
        <v>183</v>
      </c>
      <c r="L18" s="9">
        <f t="shared" si="2"/>
        <v>238</v>
      </c>
    </row>
    <row r="19" spans="1:12" ht="15">
      <c r="A19" s="6">
        <v>16</v>
      </c>
      <c r="B19" s="7" t="s">
        <v>114</v>
      </c>
      <c r="C19" s="12">
        <v>14</v>
      </c>
      <c r="D19" s="9">
        <v>125</v>
      </c>
      <c r="E19" s="9">
        <v>234</v>
      </c>
      <c r="F19" s="9">
        <v>151</v>
      </c>
      <c r="G19" s="9">
        <v>197</v>
      </c>
      <c r="H19" s="9">
        <v>208</v>
      </c>
      <c r="I19" s="9">
        <v>180</v>
      </c>
      <c r="J19" s="10">
        <f t="shared" si="0"/>
        <v>1095</v>
      </c>
      <c r="K19" s="11">
        <f t="shared" si="3"/>
        <v>182.5</v>
      </c>
      <c r="L19" s="9">
        <f t="shared" si="2"/>
        <v>234</v>
      </c>
    </row>
    <row r="20" spans="1:12" ht="15">
      <c r="A20" s="6">
        <v>17</v>
      </c>
      <c r="B20" s="7" t="s">
        <v>116</v>
      </c>
      <c r="C20" s="12">
        <v>16</v>
      </c>
      <c r="D20" s="9">
        <v>212</v>
      </c>
      <c r="E20" s="9">
        <v>179</v>
      </c>
      <c r="F20" s="9">
        <v>219</v>
      </c>
      <c r="G20" s="9">
        <v>190</v>
      </c>
      <c r="H20" s="9">
        <v>139</v>
      </c>
      <c r="I20" s="9">
        <v>154</v>
      </c>
      <c r="J20" s="10">
        <f t="shared" si="0"/>
        <v>1093</v>
      </c>
      <c r="K20" s="11">
        <f t="shared" si="3"/>
        <v>182.16666666666666</v>
      </c>
      <c r="L20" s="9">
        <f t="shared" si="2"/>
        <v>219</v>
      </c>
    </row>
    <row r="21" spans="1:12" ht="15">
      <c r="A21" s="6">
        <v>18</v>
      </c>
      <c r="B21" s="7" t="s">
        <v>110</v>
      </c>
      <c r="C21" s="12">
        <v>10</v>
      </c>
      <c r="D21" s="9">
        <v>160</v>
      </c>
      <c r="E21" s="9">
        <v>157</v>
      </c>
      <c r="F21" s="9">
        <v>201</v>
      </c>
      <c r="G21" s="9">
        <v>219</v>
      </c>
      <c r="H21" s="9">
        <v>191</v>
      </c>
      <c r="I21" s="9">
        <v>160</v>
      </c>
      <c r="J21" s="10">
        <f t="shared" si="0"/>
        <v>1088</v>
      </c>
      <c r="K21" s="11">
        <f t="shared" si="3"/>
        <v>181.33333333333334</v>
      </c>
      <c r="L21" s="9">
        <f t="shared" si="2"/>
        <v>219</v>
      </c>
    </row>
    <row r="22" spans="1:12" ht="15">
      <c r="A22" s="6">
        <v>19</v>
      </c>
      <c r="B22" s="7" t="s">
        <v>171</v>
      </c>
      <c r="C22" s="12">
        <v>25</v>
      </c>
      <c r="D22" s="9">
        <v>208</v>
      </c>
      <c r="E22" s="9">
        <v>152</v>
      </c>
      <c r="F22" s="9">
        <v>187</v>
      </c>
      <c r="G22" s="9">
        <v>161</v>
      </c>
      <c r="H22" s="9">
        <v>176</v>
      </c>
      <c r="I22" s="9">
        <v>190</v>
      </c>
      <c r="J22" s="10">
        <f t="shared" si="0"/>
        <v>1074</v>
      </c>
      <c r="K22" s="11">
        <f t="shared" si="3"/>
        <v>179</v>
      </c>
      <c r="L22" s="9">
        <f t="shared" si="2"/>
        <v>208</v>
      </c>
    </row>
    <row r="23" spans="1:12" ht="15">
      <c r="A23" s="6">
        <v>20</v>
      </c>
      <c r="B23" s="7" t="s">
        <v>113</v>
      </c>
      <c r="C23" s="12">
        <v>14</v>
      </c>
      <c r="D23" s="9">
        <v>142</v>
      </c>
      <c r="E23" s="9">
        <v>193</v>
      </c>
      <c r="F23" s="9">
        <v>199</v>
      </c>
      <c r="G23" s="9">
        <v>230</v>
      </c>
      <c r="H23" s="9">
        <v>149</v>
      </c>
      <c r="I23" s="9">
        <v>159</v>
      </c>
      <c r="J23" s="10">
        <f t="shared" si="0"/>
        <v>1072</v>
      </c>
      <c r="K23" s="11">
        <f t="shared" si="3"/>
        <v>178.66666666666666</v>
      </c>
      <c r="L23" s="9">
        <f t="shared" si="2"/>
        <v>230</v>
      </c>
    </row>
    <row r="24" spans="1:12" ht="15">
      <c r="A24" s="6">
        <v>21</v>
      </c>
      <c r="B24" s="7" t="s">
        <v>119</v>
      </c>
      <c r="C24" s="12">
        <v>18</v>
      </c>
      <c r="D24" s="9">
        <v>207</v>
      </c>
      <c r="E24" s="9">
        <v>183</v>
      </c>
      <c r="F24" s="9">
        <v>160</v>
      </c>
      <c r="G24" s="9">
        <v>169</v>
      </c>
      <c r="H24" s="9">
        <v>147</v>
      </c>
      <c r="I24" s="9">
        <v>200</v>
      </c>
      <c r="J24" s="10">
        <f t="shared" si="0"/>
        <v>1066</v>
      </c>
      <c r="K24" s="11">
        <f t="shared" si="3"/>
        <v>177.66666666666666</v>
      </c>
      <c r="L24" s="9">
        <f t="shared" si="2"/>
        <v>207</v>
      </c>
    </row>
    <row r="25" spans="1:12" ht="15">
      <c r="A25" s="6">
        <v>22</v>
      </c>
      <c r="B25" s="7" t="s">
        <v>153</v>
      </c>
      <c r="C25" s="12">
        <v>3</v>
      </c>
      <c r="D25" s="9">
        <v>163</v>
      </c>
      <c r="E25" s="9">
        <v>164</v>
      </c>
      <c r="F25" s="9">
        <v>168</v>
      </c>
      <c r="G25" s="9">
        <v>157</v>
      </c>
      <c r="H25" s="9">
        <v>175</v>
      </c>
      <c r="I25" s="9">
        <v>224</v>
      </c>
      <c r="J25" s="10">
        <f t="shared" si="0"/>
        <v>1051</v>
      </c>
      <c r="K25" s="11">
        <f t="shared" si="3"/>
        <v>175.16666666666666</v>
      </c>
      <c r="L25" s="9">
        <f t="shared" si="2"/>
        <v>224</v>
      </c>
    </row>
    <row r="26" spans="1:12" ht="15">
      <c r="A26" s="6">
        <v>23</v>
      </c>
      <c r="B26" s="7" t="s">
        <v>120</v>
      </c>
      <c r="C26" s="12">
        <v>18</v>
      </c>
      <c r="D26" s="9">
        <v>210</v>
      </c>
      <c r="E26" s="9">
        <v>170</v>
      </c>
      <c r="F26" s="9">
        <v>202</v>
      </c>
      <c r="G26" s="9">
        <v>174</v>
      </c>
      <c r="H26" s="9">
        <v>140</v>
      </c>
      <c r="I26" s="9">
        <v>150</v>
      </c>
      <c r="J26" s="10">
        <f t="shared" si="0"/>
        <v>1046</v>
      </c>
      <c r="K26" s="11">
        <f t="shared" si="3"/>
        <v>174.33333333333334</v>
      </c>
      <c r="L26" s="9">
        <f t="shared" si="2"/>
        <v>210</v>
      </c>
    </row>
    <row r="27" spans="1:12" ht="15">
      <c r="A27" s="6">
        <v>24</v>
      </c>
      <c r="B27" s="7" t="s">
        <v>170</v>
      </c>
      <c r="C27" s="12">
        <v>24</v>
      </c>
      <c r="D27" s="9">
        <v>179</v>
      </c>
      <c r="E27" s="9">
        <v>177</v>
      </c>
      <c r="F27" s="9">
        <v>159</v>
      </c>
      <c r="G27" s="9">
        <v>164</v>
      </c>
      <c r="H27" s="9">
        <v>200</v>
      </c>
      <c r="I27" s="9">
        <v>161</v>
      </c>
      <c r="J27" s="10">
        <f t="shared" si="0"/>
        <v>1040</v>
      </c>
      <c r="K27" s="11">
        <f t="shared" si="3"/>
        <v>173.33333333333334</v>
      </c>
      <c r="L27" s="9">
        <f t="shared" si="2"/>
        <v>200</v>
      </c>
    </row>
    <row r="28" spans="1:12" ht="15">
      <c r="A28" s="6">
        <v>25</v>
      </c>
      <c r="B28" s="7" t="s">
        <v>173</v>
      </c>
      <c r="C28" s="12">
        <v>31</v>
      </c>
      <c r="D28" s="9">
        <v>197</v>
      </c>
      <c r="E28" s="9">
        <v>141</v>
      </c>
      <c r="F28" s="9">
        <v>180</v>
      </c>
      <c r="G28" s="9">
        <v>151</v>
      </c>
      <c r="H28" s="9">
        <v>180</v>
      </c>
      <c r="I28" s="9">
        <v>191</v>
      </c>
      <c r="J28" s="10">
        <f t="shared" si="0"/>
        <v>1040</v>
      </c>
      <c r="K28" s="11">
        <f t="shared" si="3"/>
        <v>173.33333333333334</v>
      </c>
      <c r="L28" s="9">
        <f t="shared" si="2"/>
        <v>197</v>
      </c>
    </row>
    <row r="29" spans="1:12" ht="15">
      <c r="A29" s="6">
        <v>26</v>
      </c>
      <c r="B29" s="7" t="s">
        <v>128</v>
      </c>
      <c r="C29" s="12">
        <v>26</v>
      </c>
      <c r="D29" s="9">
        <v>148</v>
      </c>
      <c r="E29" s="9">
        <v>192</v>
      </c>
      <c r="F29" s="9">
        <v>175</v>
      </c>
      <c r="G29" s="9">
        <v>170</v>
      </c>
      <c r="H29" s="9">
        <v>164</v>
      </c>
      <c r="I29" s="9">
        <v>155</v>
      </c>
      <c r="J29" s="10">
        <f t="shared" si="0"/>
        <v>1004</v>
      </c>
      <c r="K29" s="11">
        <f t="shared" si="3"/>
        <v>167.33333333333334</v>
      </c>
      <c r="L29" s="9">
        <f t="shared" si="2"/>
        <v>192</v>
      </c>
    </row>
    <row r="30" spans="1:12" ht="15">
      <c r="A30" s="6">
        <v>27</v>
      </c>
      <c r="B30" s="7" t="s">
        <v>112</v>
      </c>
      <c r="C30" s="12">
        <v>13</v>
      </c>
      <c r="D30" s="9">
        <v>170</v>
      </c>
      <c r="E30" s="9">
        <v>185</v>
      </c>
      <c r="F30" s="9">
        <v>198</v>
      </c>
      <c r="G30" s="9">
        <v>114</v>
      </c>
      <c r="H30" s="9">
        <v>163</v>
      </c>
      <c r="I30" s="9">
        <v>169</v>
      </c>
      <c r="J30" s="10">
        <f t="shared" si="0"/>
        <v>999</v>
      </c>
      <c r="K30" s="11">
        <f t="shared" si="3"/>
        <v>166.5</v>
      </c>
      <c r="L30" s="9">
        <f t="shared" si="2"/>
        <v>198</v>
      </c>
    </row>
    <row r="31" spans="1:12" ht="15">
      <c r="A31" s="6">
        <v>28</v>
      </c>
      <c r="B31" s="7" t="s">
        <v>122</v>
      </c>
      <c r="C31" s="12">
        <v>20</v>
      </c>
      <c r="D31" s="9">
        <v>188</v>
      </c>
      <c r="E31" s="9">
        <v>140</v>
      </c>
      <c r="F31" s="9">
        <v>136</v>
      </c>
      <c r="G31" s="9">
        <v>144</v>
      </c>
      <c r="H31" s="9">
        <v>169</v>
      </c>
      <c r="I31" s="9">
        <v>220</v>
      </c>
      <c r="J31" s="10">
        <f t="shared" si="0"/>
        <v>997</v>
      </c>
      <c r="K31" s="11">
        <f t="shared" si="3"/>
        <v>166.16666666666666</v>
      </c>
      <c r="L31" s="9">
        <f t="shared" si="2"/>
        <v>220</v>
      </c>
    </row>
    <row r="32" spans="1:12" ht="15">
      <c r="A32" s="6">
        <v>29</v>
      </c>
      <c r="B32" s="7" t="s">
        <v>125</v>
      </c>
      <c r="C32" s="12">
        <v>21</v>
      </c>
      <c r="D32" s="9">
        <v>162</v>
      </c>
      <c r="E32" s="9">
        <v>167</v>
      </c>
      <c r="F32" s="9">
        <v>166</v>
      </c>
      <c r="G32" s="9">
        <v>169</v>
      </c>
      <c r="H32" s="9">
        <v>129</v>
      </c>
      <c r="I32" s="9">
        <v>184</v>
      </c>
      <c r="J32" s="10">
        <f t="shared" si="0"/>
        <v>977</v>
      </c>
      <c r="K32" s="11">
        <f t="shared" si="3"/>
        <v>162.83333333333334</v>
      </c>
      <c r="L32" s="9">
        <f t="shared" si="2"/>
        <v>184</v>
      </c>
    </row>
    <row r="33" spans="1:12" ht="15">
      <c r="A33" s="6">
        <v>30</v>
      </c>
      <c r="B33" s="7" t="s">
        <v>174</v>
      </c>
      <c r="C33" s="12">
        <v>33</v>
      </c>
      <c r="D33" s="9">
        <v>164</v>
      </c>
      <c r="E33" s="9">
        <v>158</v>
      </c>
      <c r="F33" s="9">
        <v>148</v>
      </c>
      <c r="G33" s="9">
        <v>129</v>
      </c>
      <c r="H33" s="9">
        <v>187</v>
      </c>
      <c r="I33" s="9">
        <v>182</v>
      </c>
      <c r="J33" s="10">
        <f t="shared" si="0"/>
        <v>968</v>
      </c>
      <c r="K33" s="11">
        <f>AVERAGE(D33:I33)</f>
        <v>161.33333333333334</v>
      </c>
      <c r="L33" s="9">
        <f>MAX(D33:I33)</f>
        <v>187</v>
      </c>
    </row>
    <row r="34" spans="1:12" ht="15">
      <c r="A34" s="6">
        <v>31</v>
      </c>
      <c r="B34" s="7" t="s">
        <v>109</v>
      </c>
      <c r="C34" s="12">
        <v>9</v>
      </c>
      <c r="D34" s="9">
        <v>169</v>
      </c>
      <c r="E34" s="9">
        <v>138</v>
      </c>
      <c r="F34" s="9">
        <v>200</v>
      </c>
      <c r="G34" s="9">
        <v>127</v>
      </c>
      <c r="H34" s="9">
        <v>209</v>
      </c>
      <c r="I34" s="9">
        <v>124</v>
      </c>
      <c r="J34" s="10">
        <f t="shared" si="0"/>
        <v>967</v>
      </c>
      <c r="K34" s="11">
        <f>AVERAGE(D34:I34)</f>
        <v>161.16666666666666</v>
      </c>
      <c r="L34" s="9">
        <f>MAX(D34:I34)</f>
        <v>209</v>
      </c>
    </row>
    <row r="35" spans="1:12" ht="15">
      <c r="A35" s="6">
        <v>32</v>
      </c>
      <c r="B35" s="7" t="s">
        <v>169</v>
      </c>
      <c r="C35" s="12">
        <v>11</v>
      </c>
      <c r="D35" s="9">
        <v>163</v>
      </c>
      <c r="E35" s="9">
        <v>194</v>
      </c>
      <c r="F35" s="9">
        <v>149</v>
      </c>
      <c r="G35" s="9">
        <v>152</v>
      </c>
      <c r="H35" s="9">
        <v>118</v>
      </c>
      <c r="I35" s="9">
        <v>189</v>
      </c>
      <c r="J35" s="10">
        <f t="shared" si="0"/>
        <v>965</v>
      </c>
      <c r="K35" s="11">
        <f>AVERAGE(D35:I35)</f>
        <v>160.83333333333334</v>
      </c>
      <c r="L35" s="9">
        <f>MAX(D35:I35)</f>
        <v>194</v>
      </c>
    </row>
    <row r="36" spans="1:12" ht="15">
      <c r="A36" s="6">
        <v>33</v>
      </c>
      <c r="B36" s="7" t="s">
        <v>115</v>
      </c>
      <c r="C36" s="12">
        <v>15</v>
      </c>
      <c r="D36" s="9">
        <v>165</v>
      </c>
      <c r="E36" s="9">
        <v>168</v>
      </c>
      <c r="F36" s="9">
        <v>157</v>
      </c>
      <c r="G36" s="9">
        <v>133</v>
      </c>
      <c r="H36" s="9">
        <v>146</v>
      </c>
      <c r="I36" s="9">
        <v>153</v>
      </c>
      <c r="J36" s="10">
        <f t="shared" si="0"/>
        <v>922</v>
      </c>
      <c r="K36" s="11">
        <f>AVERAGE(D36:I36)</f>
        <v>153.66666666666666</v>
      </c>
      <c r="L36" s="9">
        <f>MAX(D36:I36)</f>
        <v>168</v>
      </c>
    </row>
    <row r="37" spans="1:12" ht="15">
      <c r="A37" s="6">
        <v>34</v>
      </c>
      <c r="B37" s="7" t="s">
        <v>172</v>
      </c>
      <c r="C37" s="12">
        <v>29</v>
      </c>
      <c r="D37" s="9">
        <v>162</v>
      </c>
      <c r="E37" s="9">
        <v>144</v>
      </c>
      <c r="F37" s="9">
        <v>148</v>
      </c>
      <c r="G37" s="9">
        <v>159</v>
      </c>
      <c r="H37" s="9">
        <v>148</v>
      </c>
      <c r="I37" s="9">
        <v>148</v>
      </c>
      <c r="J37" s="10">
        <f t="shared" si="0"/>
        <v>909</v>
      </c>
      <c r="K37" s="11">
        <f>AVERAGE(D37:I37)</f>
        <v>151.5</v>
      </c>
      <c r="L37" s="9">
        <f>MAX(D37:I37)</f>
        <v>162</v>
      </c>
    </row>
    <row r="38" spans="1:12" ht="15">
      <c r="A38" s="2"/>
      <c r="L38" s="2"/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0"/>
  <sheetViews>
    <sheetView tabSelected="1" zoomScalePageLayoutView="0" workbookViewId="0" topLeftCell="A1">
      <pane xSplit="5" ySplit="1" topLeftCell="F4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4" sqref="B4:B30"/>
    </sheetView>
  </sheetViews>
  <sheetFormatPr defaultColWidth="9.140625" defaultRowHeight="12.75"/>
  <cols>
    <col min="1" max="1" width="4.421875" style="13" bestFit="1" customWidth="1"/>
    <col min="2" max="2" width="16.851562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5.28125" style="15" bestFit="1" customWidth="1"/>
    <col min="7" max="7" width="5.140625" style="15" bestFit="1" customWidth="1"/>
    <col min="8" max="9" width="7.00390625" style="15" bestFit="1" customWidth="1"/>
    <col min="10" max="10" width="5.140625" style="15" bestFit="1" customWidth="1"/>
    <col min="11" max="11" width="7.00390625" style="15" bestFit="1" customWidth="1"/>
    <col min="12" max="12" width="8.00390625" style="15" customWidth="1"/>
    <col min="13" max="13" width="7.00390625" style="15" bestFit="1" customWidth="1"/>
    <col min="14" max="14" width="5.140625" style="15" bestFit="1" customWidth="1"/>
    <col min="15" max="15" width="7.00390625" style="15" bestFit="1" customWidth="1"/>
    <col min="16" max="16" width="7.28125" style="15" customWidth="1"/>
    <col min="17" max="17" width="7.00390625" style="15" bestFit="1" customWidth="1"/>
    <col min="18" max="20" width="7.00390625" style="15" customWidth="1"/>
    <col min="21" max="21" width="7.00390625" style="15" bestFit="1" customWidth="1"/>
    <col min="22" max="24" width="7.00390625" style="15" customWidth="1"/>
    <col min="25" max="25" width="7.00390625" style="15" bestFit="1" customWidth="1"/>
    <col min="26" max="27" width="7.00390625" style="15" customWidth="1"/>
    <col min="28" max="28" width="5.00390625" style="15" bestFit="1" customWidth="1"/>
    <col min="29" max="29" width="7.28125" style="15" bestFit="1" customWidth="1"/>
    <col min="30" max="16384" width="9.140625" style="15" customWidth="1"/>
  </cols>
  <sheetData>
    <row r="1" spans="1:29" ht="13.5">
      <c r="A1" s="72" t="s">
        <v>13</v>
      </c>
      <c r="B1" s="73"/>
      <c r="C1" s="14"/>
      <c r="D1" s="14"/>
      <c r="F1" s="74"/>
      <c r="G1" s="74"/>
      <c r="H1" s="74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5"/>
      <c r="AA1" s="64"/>
      <c r="AB1" s="64"/>
      <c r="AC1" s="64"/>
    </row>
    <row r="2" ht="13.5" thickBot="1"/>
    <row r="3" spans="1:29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3</v>
      </c>
      <c r="G3" s="17" t="s">
        <v>14</v>
      </c>
      <c r="H3" s="17" t="s">
        <v>15</v>
      </c>
      <c r="I3" s="17" t="s">
        <v>4</v>
      </c>
      <c r="J3" s="17" t="s">
        <v>14</v>
      </c>
      <c r="K3" s="17" t="s">
        <v>16</v>
      </c>
      <c r="L3" s="17" t="s">
        <v>17</v>
      </c>
      <c r="M3" s="17" t="s">
        <v>5</v>
      </c>
      <c r="N3" s="17" t="s">
        <v>14</v>
      </c>
      <c r="O3" s="17" t="s">
        <v>18</v>
      </c>
      <c r="P3" s="17" t="s">
        <v>19</v>
      </c>
      <c r="Q3" s="17" t="s">
        <v>6</v>
      </c>
      <c r="R3" s="17" t="s">
        <v>14</v>
      </c>
      <c r="S3" s="17" t="s">
        <v>21</v>
      </c>
      <c r="T3" s="17" t="s">
        <v>22</v>
      </c>
      <c r="U3" s="17" t="s">
        <v>7</v>
      </c>
      <c r="V3" s="17" t="s">
        <v>14</v>
      </c>
      <c r="W3" s="17" t="s">
        <v>23</v>
      </c>
      <c r="X3" s="17" t="s">
        <v>24</v>
      </c>
      <c r="Y3" s="17" t="s">
        <v>8</v>
      </c>
      <c r="Z3" s="17" t="s">
        <v>14</v>
      </c>
      <c r="AA3" s="17" t="s">
        <v>25</v>
      </c>
      <c r="AB3" s="17" t="s">
        <v>9</v>
      </c>
      <c r="AC3" s="17" t="s">
        <v>10</v>
      </c>
    </row>
    <row r="4" spans="1:31" ht="12.75">
      <c r="A4" s="19">
        <v>1</v>
      </c>
      <c r="B4" s="20" t="s">
        <v>142</v>
      </c>
      <c r="C4" s="20">
        <v>161</v>
      </c>
      <c r="D4" s="21">
        <v>35</v>
      </c>
      <c r="E4" s="28">
        <v>26</v>
      </c>
      <c r="F4" s="22">
        <v>182</v>
      </c>
      <c r="G4" s="23">
        <f aca="true" t="shared" si="0" ref="G4:G30">D4</f>
        <v>35</v>
      </c>
      <c r="H4" s="24">
        <f aca="true" t="shared" si="1" ref="H4:H30">SUM(F4:G4)</f>
        <v>217</v>
      </c>
      <c r="I4" s="22">
        <v>190</v>
      </c>
      <c r="J4" s="23">
        <f aca="true" t="shared" si="2" ref="J4:J30">D4</f>
        <v>35</v>
      </c>
      <c r="K4" s="24">
        <f aca="true" t="shared" si="3" ref="K4:K30">SUM(I4:J4)</f>
        <v>225</v>
      </c>
      <c r="L4" s="27">
        <f aca="true" t="shared" si="4" ref="L4:L30">H4+K4</f>
        <v>442</v>
      </c>
      <c r="M4" s="22">
        <v>207</v>
      </c>
      <c r="N4" s="23">
        <f aca="true" t="shared" si="5" ref="N4:N30">D4</f>
        <v>35</v>
      </c>
      <c r="O4" s="24">
        <f aca="true" t="shared" si="6" ref="O4:O30">SUM(M4:N4)</f>
        <v>242</v>
      </c>
      <c r="P4" s="27">
        <f aca="true" t="shared" si="7" ref="P4:P30">L4+O4</f>
        <v>684</v>
      </c>
      <c r="Q4" s="22">
        <v>188</v>
      </c>
      <c r="R4" s="23">
        <f aca="true" t="shared" si="8" ref="R4:R30">D4</f>
        <v>35</v>
      </c>
      <c r="S4" s="24">
        <f aca="true" t="shared" si="9" ref="S4:S30">SUM(Q4:R4)</f>
        <v>223</v>
      </c>
      <c r="T4" s="27">
        <f aca="true" t="shared" si="10" ref="T4:T30">P4+S4</f>
        <v>907</v>
      </c>
      <c r="U4" s="22">
        <v>200</v>
      </c>
      <c r="V4" s="23">
        <f aca="true" t="shared" si="11" ref="V4:V30">D4</f>
        <v>35</v>
      </c>
      <c r="W4" s="24">
        <f aca="true" t="shared" si="12" ref="W4:W30">SUM(U4:V4)</f>
        <v>235</v>
      </c>
      <c r="X4" s="27">
        <f aca="true" t="shared" si="13" ref="X4:X30">T4+W4</f>
        <v>1142</v>
      </c>
      <c r="Y4" s="22">
        <v>192</v>
      </c>
      <c r="Z4" s="23">
        <f aca="true" t="shared" si="14" ref="Z4:Z30">D4</f>
        <v>35</v>
      </c>
      <c r="AA4" s="24">
        <f aca="true" t="shared" si="15" ref="AA4:AA30">SUM(Y4:Z4)</f>
        <v>227</v>
      </c>
      <c r="AB4" s="25">
        <f aca="true" t="shared" si="16" ref="AB4:AB30">H4+K4+O4+S4+W4+AA4</f>
        <v>1369</v>
      </c>
      <c r="AC4" s="26">
        <f>AVERAGE(F4,I4,M4,Q4,U4,Y4)</f>
        <v>193.16666666666666</v>
      </c>
      <c r="AE4" s="55"/>
    </row>
    <row r="5" spans="1:29" ht="12.75">
      <c r="A5" s="19">
        <v>2</v>
      </c>
      <c r="B5" s="20" t="s">
        <v>149</v>
      </c>
      <c r="C5" s="20">
        <v>114</v>
      </c>
      <c r="D5" s="21">
        <v>77</v>
      </c>
      <c r="E5" s="28">
        <v>32</v>
      </c>
      <c r="F5" s="22">
        <v>124</v>
      </c>
      <c r="G5" s="23">
        <f t="shared" si="0"/>
        <v>77</v>
      </c>
      <c r="H5" s="24">
        <f t="shared" si="1"/>
        <v>201</v>
      </c>
      <c r="I5" s="22">
        <v>103</v>
      </c>
      <c r="J5" s="23">
        <f t="shared" si="2"/>
        <v>77</v>
      </c>
      <c r="K5" s="24">
        <f t="shared" si="3"/>
        <v>180</v>
      </c>
      <c r="L5" s="27">
        <f t="shared" si="4"/>
        <v>381</v>
      </c>
      <c r="M5" s="22">
        <v>133</v>
      </c>
      <c r="N5" s="23">
        <f t="shared" si="5"/>
        <v>77</v>
      </c>
      <c r="O5" s="24">
        <f t="shared" si="6"/>
        <v>210</v>
      </c>
      <c r="P5" s="27">
        <f t="shared" si="7"/>
        <v>591</v>
      </c>
      <c r="Q5" s="22">
        <v>150</v>
      </c>
      <c r="R5" s="23">
        <f t="shared" si="8"/>
        <v>77</v>
      </c>
      <c r="S5" s="24">
        <f t="shared" si="9"/>
        <v>227</v>
      </c>
      <c r="T5" s="27">
        <f t="shared" si="10"/>
        <v>818</v>
      </c>
      <c r="U5" s="22">
        <v>147</v>
      </c>
      <c r="V5" s="23">
        <f t="shared" si="11"/>
        <v>77</v>
      </c>
      <c r="W5" s="24">
        <f t="shared" si="12"/>
        <v>224</v>
      </c>
      <c r="X5" s="27">
        <f t="shared" si="13"/>
        <v>1042</v>
      </c>
      <c r="Y5" s="22">
        <v>167</v>
      </c>
      <c r="Z5" s="23">
        <f t="shared" si="14"/>
        <v>77</v>
      </c>
      <c r="AA5" s="24">
        <f t="shared" si="15"/>
        <v>244</v>
      </c>
      <c r="AB5" s="25">
        <f t="shared" si="16"/>
        <v>1286</v>
      </c>
      <c r="AC5" s="26">
        <f aca="true" t="shared" si="17" ref="AC5:AC11">AVERAGE(F5,I5,M5,Q5,U5,Y5)</f>
        <v>137.33333333333334</v>
      </c>
    </row>
    <row r="6" spans="1:29" ht="12.75">
      <c r="A6" s="19">
        <v>3</v>
      </c>
      <c r="B6" s="20" t="s">
        <v>147</v>
      </c>
      <c r="C6" s="20">
        <v>164</v>
      </c>
      <c r="D6" s="21">
        <v>32</v>
      </c>
      <c r="E6" s="28">
        <v>30</v>
      </c>
      <c r="F6" s="22">
        <v>171</v>
      </c>
      <c r="G6" s="23">
        <f t="shared" si="0"/>
        <v>32</v>
      </c>
      <c r="H6" s="24">
        <f t="shared" si="1"/>
        <v>203</v>
      </c>
      <c r="I6" s="22">
        <v>184</v>
      </c>
      <c r="J6" s="23">
        <f t="shared" si="2"/>
        <v>32</v>
      </c>
      <c r="K6" s="24">
        <f t="shared" si="3"/>
        <v>216</v>
      </c>
      <c r="L6" s="27">
        <f t="shared" si="4"/>
        <v>419</v>
      </c>
      <c r="M6" s="22">
        <v>185</v>
      </c>
      <c r="N6" s="23">
        <f t="shared" si="5"/>
        <v>32</v>
      </c>
      <c r="O6" s="24">
        <f t="shared" si="6"/>
        <v>217</v>
      </c>
      <c r="P6" s="27">
        <f t="shared" si="7"/>
        <v>636</v>
      </c>
      <c r="Q6" s="22">
        <v>163</v>
      </c>
      <c r="R6" s="23">
        <f t="shared" si="8"/>
        <v>32</v>
      </c>
      <c r="S6" s="24">
        <f t="shared" si="9"/>
        <v>195</v>
      </c>
      <c r="T6" s="27">
        <f t="shared" si="10"/>
        <v>831</v>
      </c>
      <c r="U6" s="22">
        <v>180</v>
      </c>
      <c r="V6" s="23">
        <f t="shared" si="11"/>
        <v>32</v>
      </c>
      <c r="W6" s="24">
        <f t="shared" si="12"/>
        <v>212</v>
      </c>
      <c r="X6" s="27">
        <f t="shared" si="13"/>
        <v>1043</v>
      </c>
      <c r="Y6" s="22">
        <v>206</v>
      </c>
      <c r="Z6" s="23">
        <f t="shared" si="14"/>
        <v>32</v>
      </c>
      <c r="AA6" s="24">
        <f t="shared" si="15"/>
        <v>238</v>
      </c>
      <c r="AB6" s="25">
        <f t="shared" si="16"/>
        <v>1281</v>
      </c>
      <c r="AC6" s="26">
        <f t="shared" si="17"/>
        <v>181.5</v>
      </c>
    </row>
    <row r="7" spans="1:29" ht="12.75">
      <c r="A7" s="19">
        <v>4</v>
      </c>
      <c r="B7" s="20" t="s">
        <v>145</v>
      </c>
      <c r="C7" s="20">
        <v>160</v>
      </c>
      <c r="D7" s="21">
        <v>36</v>
      </c>
      <c r="E7" s="28">
        <v>29</v>
      </c>
      <c r="F7" s="22">
        <v>185</v>
      </c>
      <c r="G7" s="23">
        <f t="shared" si="0"/>
        <v>36</v>
      </c>
      <c r="H7" s="24">
        <f t="shared" si="1"/>
        <v>221</v>
      </c>
      <c r="I7" s="22">
        <v>194</v>
      </c>
      <c r="J7" s="23">
        <f t="shared" si="2"/>
        <v>36</v>
      </c>
      <c r="K7" s="24">
        <f t="shared" si="3"/>
        <v>230</v>
      </c>
      <c r="L7" s="27">
        <f t="shared" si="4"/>
        <v>451</v>
      </c>
      <c r="M7" s="22">
        <v>165</v>
      </c>
      <c r="N7" s="23">
        <f t="shared" si="5"/>
        <v>36</v>
      </c>
      <c r="O7" s="24">
        <f t="shared" si="6"/>
        <v>201</v>
      </c>
      <c r="P7" s="27">
        <f t="shared" si="7"/>
        <v>652</v>
      </c>
      <c r="Q7" s="22">
        <v>156</v>
      </c>
      <c r="R7" s="23">
        <f t="shared" si="8"/>
        <v>36</v>
      </c>
      <c r="S7" s="24">
        <f t="shared" si="9"/>
        <v>192</v>
      </c>
      <c r="T7" s="27">
        <f t="shared" si="10"/>
        <v>844</v>
      </c>
      <c r="U7" s="22">
        <v>158</v>
      </c>
      <c r="V7" s="23">
        <f t="shared" si="11"/>
        <v>36</v>
      </c>
      <c r="W7" s="24">
        <f t="shared" si="12"/>
        <v>194</v>
      </c>
      <c r="X7" s="27">
        <f t="shared" si="13"/>
        <v>1038</v>
      </c>
      <c r="Y7" s="22">
        <v>195</v>
      </c>
      <c r="Z7" s="23">
        <f t="shared" si="14"/>
        <v>36</v>
      </c>
      <c r="AA7" s="24">
        <f t="shared" si="15"/>
        <v>231</v>
      </c>
      <c r="AB7" s="25">
        <f t="shared" si="16"/>
        <v>1269</v>
      </c>
      <c r="AC7" s="26">
        <f t="shared" si="17"/>
        <v>175.5</v>
      </c>
    </row>
    <row r="8" spans="1:29" ht="12.75">
      <c r="A8" s="19">
        <v>5</v>
      </c>
      <c r="B8" s="20" t="s">
        <v>135</v>
      </c>
      <c r="C8" s="20">
        <v>175</v>
      </c>
      <c r="D8" s="21">
        <v>22</v>
      </c>
      <c r="E8" s="28">
        <v>13</v>
      </c>
      <c r="F8" s="22">
        <v>212</v>
      </c>
      <c r="G8" s="23">
        <f t="shared" si="0"/>
        <v>22</v>
      </c>
      <c r="H8" s="24">
        <f t="shared" si="1"/>
        <v>234</v>
      </c>
      <c r="I8" s="22">
        <v>203</v>
      </c>
      <c r="J8" s="23">
        <f t="shared" si="2"/>
        <v>22</v>
      </c>
      <c r="K8" s="24">
        <f t="shared" si="3"/>
        <v>225</v>
      </c>
      <c r="L8" s="27">
        <f t="shared" si="4"/>
        <v>459</v>
      </c>
      <c r="M8" s="22">
        <v>175</v>
      </c>
      <c r="N8" s="23">
        <f t="shared" si="5"/>
        <v>22</v>
      </c>
      <c r="O8" s="24">
        <f t="shared" si="6"/>
        <v>197</v>
      </c>
      <c r="P8" s="27">
        <f t="shared" si="7"/>
        <v>656</v>
      </c>
      <c r="Q8" s="22">
        <v>159</v>
      </c>
      <c r="R8" s="23">
        <f t="shared" si="8"/>
        <v>22</v>
      </c>
      <c r="S8" s="24">
        <f t="shared" si="9"/>
        <v>181</v>
      </c>
      <c r="T8" s="27">
        <f t="shared" si="10"/>
        <v>837</v>
      </c>
      <c r="U8" s="22">
        <v>146</v>
      </c>
      <c r="V8" s="23">
        <f t="shared" si="11"/>
        <v>22</v>
      </c>
      <c r="W8" s="24">
        <f t="shared" si="12"/>
        <v>168</v>
      </c>
      <c r="X8" s="27">
        <f t="shared" si="13"/>
        <v>1005</v>
      </c>
      <c r="Y8" s="22">
        <v>237</v>
      </c>
      <c r="Z8" s="23">
        <f t="shared" si="14"/>
        <v>22</v>
      </c>
      <c r="AA8" s="24">
        <f t="shared" si="15"/>
        <v>259</v>
      </c>
      <c r="AB8" s="25">
        <f t="shared" si="16"/>
        <v>1264</v>
      </c>
      <c r="AC8" s="26">
        <f t="shared" si="17"/>
        <v>188.66666666666666</v>
      </c>
    </row>
    <row r="9" spans="1:29" ht="12.75">
      <c r="A9" s="19">
        <v>6</v>
      </c>
      <c r="B9" s="20" t="s">
        <v>156</v>
      </c>
      <c r="C9" s="20">
        <v>165</v>
      </c>
      <c r="D9" s="21">
        <v>31</v>
      </c>
      <c r="E9" s="28">
        <v>3</v>
      </c>
      <c r="F9" s="22">
        <v>156</v>
      </c>
      <c r="G9" s="23">
        <f t="shared" si="0"/>
        <v>31</v>
      </c>
      <c r="H9" s="24">
        <f t="shared" si="1"/>
        <v>187</v>
      </c>
      <c r="I9" s="22">
        <v>206</v>
      </c>
      <c r="J9" s="23">
        <f t="shared" si="2"/>
        <v>31</v>
      </c>
      <c r="K9" s="24">
        <f t="shared" si="3"/>
        <v>237</v>
      </c>
      <c r="L9" s="27">
        <f t="shared" si="4"/>
        <v>424</v>
      </c>
      <c r="M9" s="22">
        <v>150</v>
      </c>
      <c r="N9" s="23">
        <f t="shared" si="5"/>
        <v>31</v>
      </c>
      <c r="O9" s="24">
        <f t="shared" si="6"/>
        <v>181</v>
      </c>
      <c r="P9" s="27">
        <f t="shared" si="7"/>
        <v>605</v>
      </c>
      <c r="Q9" s="22">
        <v>174</v>
      </c>
      <c r="R9" s="23">
        <f t="shared" si="8"/>
        <v>31</v>
      </c>
      <c r="S9" s="24">
        <f t="shared" si="9"/>
        <v>205</v>
      </c>
      <c r="T9" s="27">
        <f t="shared" si="10"/>
        <v>810</v>
      </c>
      <c r="U9" s="22">
        <v>202</v>
      </c>
      <c r="V9" s="23">
        <f t="shared" si="11"/>
        <v>31</v>
      </c>
      <c r="W9" s="24">
        <f t="shared" si="12"/>
        <v>233</v>
      </c>
      <c r="X9" s="27">
        <f t="shared" si="13"/>
        <v>1043</v>
      </c>
      <c r="Y9" s="22">
        <v>190</v>
      </c>
      <c r="Z9" s="23">
        <f t="shared" si="14"/>
        <v>31</v>
      </c>
      <c r="AA9" s="24">
        <f t="shared" si="15"/>
        <v>221</v>
      </c>
      <c r="AB9" s="25">
        <f t="shared" si="16"/>
        <v>1264</v>
      </c>
      <c r="AC9" s="26">
        <f t="shared" si="17"/>
        <v>179.66666666666666</v>
      </c>
    </row>
    <row r="10" spans="1:29" ht="12.75">
      <c r="A10" s="19">
        <v>7</v>
      </c>
      <c r="B10" s="20" t="s">
        <v>144</v>
      </c>
      <c r="C10" s="20">
        <v>177</v>
      </c>
      <c r="D10" s="21">
        <v>20</v>
      </c>
      <c r="E10" s="28">
        <v>28</v>
      </c>
      <c r="F10" s="22">
        <v>212</v>
      </c>
      <c r="G10" s="23">
        <f t="shared" si="0"/>
        <v>20</v>
      </c>
      <c r="H10" s="24">
        <f t="shared" si="1"/>
        <v>232</v>
      </c>
      <c r="I10" s="22">
        <v>202</v>
      </c>
      <c r="J10" s="23">
        <f t="shared" si="2"/>
        <v>20</v>
      </c>
      <c r="K10" s="24">
        <f t="shared" si="3"/>
        <v>222</v>
      </c>
      <c r="L10" s="27">
        <f t="shared" si="4"/>
        <v>454</v>
      </c>
      <c r="M10" s="22">
        <v>163</v>
      </c>
      <c r="N10" s="23">
        <f t="shared" si="5"/>
        <v>20</v>
      </c>
      <c r="O10" s="24">
        <f t="shared" si="6"/>
        <v>183</v>
      </c>
      <c r="P10" s="27">
        <f t="shared" si="7"/>
        <v>637</v>
      </c>
      <c r="Q10" s="22">
        <v>171</v>
      </c>
      <c r="R10" s="23">
        <f t="shared" si="8"/>
        <v>20</v>
      </c>
      <c r="S10" s="24">
        <f t="shared" si="9"/>
        <v>191</v>
      </c>
      <c r="T10" s="27">
        <f t="shared" si="10"/>
        <v>828</v>
      </c>
      <c r="U10" s="22">
        <v>185</v>
      </c>
      <c r="V10" s="23">
        <f t="shared" si="11"/>
        <v>20</v>
      </c>
      <c r="W10" s="24">
        <f t="shared" si="12"/>
        <v>205</v>
      </c>
      <c r="X10" s="27">
        <f t="shared" si="13"/>
        <v>1033</v>
      </c>
      <c r="Y10" s="22">
        <v>208</v>
      </c>
      <c r="Z10" s="23">
        <f t="shared" si="14"/>
        <v>20</v>
      </c>
      <c r="AA10" s="24">
        <f t="shared" si="15"/>
        <v>228</v>
      </c>
      <c r="AB10" s="25">
        <f t="shared" si="16"/>
        <v>1261</v>
      </c>
      <c r="AC10" s="26">
        <f t="shared" si="17"/>
        <v>190.16666666666666</v>
      </c>
    </row>
    <row r="11" spans="1:29" ht="12.75">
      <c r="A11" s="19">
        <v>8</v>
      </c>
      <c r="B11" s="20" t="s">
        <v>150</v>
      </c>
      <c r="C11" s="20">
        <v>182</v>
      </c>
      <c r="D11" s="21">
        <v>16</v>
      </c>
      <c r="E11" s="28">
        <v>31</v>
      </c>
      <c r="F11" s="22">
        <v>191</v>
      </c>
      <c r="G11" s="23">
        <f t="shared" si="0"/>
        <v>16</v>
      </c>
      <c r="H11" s="24">
        <f t="shared" si="1"/>
        <v>207</v>
      </c>
      <c r="I11" s="22">
        <v>212</v>
      </c>
      <c r="J11" s="23">
        <f t="shared" si="2"/>
        <v>16</v>
      </c>
      <c r="K11" s="24">
        <f t="shared" si="3"/>
        <v>228</v>
      </c>
      <c r="L11" s="27">
        <f t="shared" si="4"/>
        <v>435</v>
      </c>
      <c r="M11" s="22">
        <v>149</v>
      </c>
      <c r="N11" s="23">
        <f t="shared" si="5"/>
        <v>16</v>
      </c>
      <c r="O11" s="24">
        <f t="shared" si="6"/>
        <v>165</v>
      </c>
      <c r="P11" s="27">
        <f t="shared" si="7"/>
        <v>600</v>
      </c>
      <c r="Q11" s="22">
        <v>194</v>
      </c>
      <c r="R11" s="23">
        <f t="shared" si="8"/>
        <v>16</v>
      </c>
      <c r="S11" s="24">
        <f t="shared" si="9"/>
        <v>210</v>
      </c>
      <c r="T11" s="27">
        <f t="shared" si="10"/>
        <v>810</v>
      </c>
      <c r="U11" s="22">
        <v>234</v>
      </c>
      <c r="V11" s="23">
        <f t="shared" si="11"/>
        <v>16</v>
      </c>
      <c r="W11" s="24">
        <f t="shared" si="12"/>
        <v>250</v>
      </c>
      <c r="X11" s="27">
        <f t="shared" si="13"/>
        <v>1060</v>
      </c>
      <c r="Y11" s="22">
        <v>182</v>
      </c>
      <c r="Z11" s="23">
        <f t="shared" si="14"/>
        <v>16</v>
      </c>
      <c r="AA11" s="24">
        <f t="shared" si="15"/>
        <v>198</v>
      </c>
      <c r="AB11" s="25">
        <f t="shared" si="16"/>
        <v>1258</v>
      </c>
      <c r="AC11" s="26">
        <f t="shared" si="17"/>
        <v>193.66666666666666</v>
      </c>
    </row>
    <row r="12" spans="1:29" ht="12.75">
      <c r="A12" s="19">
        <v>9</v>
      </c>
      <c r="B12" s="20" t="s">
        <v>181</v>
      </c>
      <c r="C12" s="20">
        <v>157</v>
      </c>
      <c r="D12" s="21">
        <v>38</v>
      </c>
      <c r="E12" s="28">
        <v>5</v>
      </c>
      <c r="F12" s="22">
        <v>158</v>
      </c>
      <c r="G12" s="23">
        <f t="shared" si="0"/>
        <v>38</v>
      </c>
      <c r="H12" s="24">
        <f t="shared" si="1"/>
        <v>196</v>
      </c>
      <c r="I12" s="22">
        <v>166</v>
      </c>
      <c r="J12" s="23">
        <f t="shared" si="2"/>
        <v>38</v>
      </c>
      <c r="K12" s="24">
        <f t="shared" si="3"/>
        <v>204</v>
      </c>
      <c r="L12" s="27">
        <f t="shared" si="4"/>
        <v>400</v>
      </c>
      <c r="M12" s="22">
        <v>182</v>
      </c>
      <c r="N12" s="23">
        <f t="shared" si="5"/>
        <v>38</v>
      </c>
      <c r="O12" s="24">
        <f t="shared" si="6"/>
        <v>220</v>
      </c>
      <c r="P12" s="27">
        <f t="shared" si="7"/>
        <v>620</v>
      </c>
      <c r="Q12" s="22">
        <v>160</v>
      </c>
      <c r="R12" s="23">
        <f t="shared" si="8"/>
        <v>38</v>
      </c>
      <c r="S12" s="24">
        <f t="shared" si="9"/>
        <v>198</v>
      </c>
      <c r="T12" s="27">
        <f t="shared" si="10"/>
        <v>818</v>
      </c>
      <c r="U12" s="22">
        <v>193</v>
      </c>
      <c r="V12" s="23">
        <f t="shared" si="11"/>
        <v>38</v>
      </c>
      <c r="W12" s="24">
        <f t="shared" si="12"/>
        <v>231</v>
      </c>
      <c r="X12" s="27">
        <f t="shared" si="13"/>
        <v>1049</v>
      </c>
      <c r="Y12" s="22">
        <v>167</v>
      </c>
      <c r="Z12" s="23">
        <f t="shared" si="14"/>
        <v>38</v>
      </c>
      <c r="AA12" s="24">
        <f t="shared" si="15"/>
        <v>205</v>
      </c>
      <c r="AB12" s="25">
        <f t="shared" si="16"/>
        <v>1254</v>
      </c>
      <c r="AC12" s="26">
        <f aca="true" t="shared" si="18" ref="AC12:AC25">AVERAGE(F12,I12,M12,Q12,U12,Y12)</f>
        <v>171</v>
      </c>
    </row>
    <row r="13" spans="1:29" ht="12.75">
      <c r="A13" s="19">
        <v>10</v>
      </c>
      <c r="B13" s="20" t="s">
        <v>138</v>
      </c>
      <c r="C13" s="20">
        <v>151</v>
      </c>
      <c r="D13" s="21">
        <v>44</v>
      </c>
      <c r="E13" s="28">
        <v>19</v>
      </c>
      <c r="F13" s="22">
        <v>151</v>
      </c>
      <c r="G13" s="23">
        <f t="shared" si="0"/>
        <v>44</v>
      </c>
      <c r="H13" s="24">
        <f t="shared" si="1"/>
        <v>195</v>
      </c>
      <c r="I13" s="22">
        <v>161</v>
      </c>
      <c r="J13" s="23">
        <f t="shared" si="2"/>
        <v>44</v>
      </c>
      <c r="K13" s="24">
        <f t="shared" si="3"/>
        <v>205</v>
      </c>
      <c r="L13" s="27">
        <f t="shared" si="4"/>
        <v>400</v>
      </c>
      <c r="M13" s="22">
        <v>150</v>
      </c>
      <c r="N13" s="23">
        <f t="shared" si="5"/>
        <v>44</v>
      </c>
      <c r="O13" s="24">
        <f t="shared" si="6"/>
        <v>194</v>
      </c>
      <c r="P13" s="27">
        <f t="shared" si="7"/>
        <v>594</v>
      </c>
      <c r="Q13" s="22">
        <v>157</v>
      </c>
      <c r="R13" s="23">
        <f t="shared" si="8"/>
        <v>44</v>
      </c>
      <c r="S13" s="24">
        <f t="shared" si="9"/>
        <v>201</v>
      </c>
      <c r="T13" s="27">
        <f t="shared" si="10"/>
        <v>795</v>
      </c>
      <c r="U13" s="22">
        <v>163</v>
      </c>
      <c r="V13" s="23">
        <f t="shared" si="11"/>
        <v>44</v>
      </c>
      <c r="W13" s="24">
        <f t="shared" si="12"/>
        <v>207</v>
      </c>
      <c r="X13" s="27">
        <f t="shared" si="13"/>
        <v>1002</v>
      </c>
      <c r="Y13" s="22">
        <v>197</v>
      </c>
      <c r="Z13" s="23">
        <f t="shared" si="14"/>
        <v>44</v>
      </c>
      <c r="AA13" s="24">
        <f t="shared" si="15"/>
        <v>241</v>
      </c>
      <c r="AB13" s="25">
        <f t="shared" si="16"/>
        <v>1243</v>
      </c>
      <c r="AC13" s="26">
        <f t="shared" si="18"/>
        <v>163.16666666666666</v>
      </c>
    </row>
    <row r="14" spans="1:31" ht="12.75">
      <c r="A14" s="19">
        <v>11</v>
      </c>
      <c r="B14" s="20" t="s">
        <v>186</v>
      </c>
      <c r="C14" s="20">
        <v>161</v>
      </c>
      <c r="D14" s="21">
        <v>35</v>
      </c>
      <c r="E14" s="28">
        <v>32</v>
      </c>
      <c r="F14" s="22">
        <v>192</v>
      </c>
      <c r="G14" s="23">
        <f t="shared" si="0"/>
        <v>35</v>
      </c>
      <c r="H14" s="24">
        <f t="shared" si="1"/>
        <v>227</v>
      </c>
      <c r="I14" s="22">
        <v>141</v>
      </c>
      <c r="J14" s="23">
        <f t="shared" si="2"/>
        <v>35</v>
      </c>
      <c r="K14" s="24">
        <f t="shared" si="3"/>
        <v>176</v>
      </c>
      <c r="L14" s="27">
        <f t="shared" si="4"/>
        <v>403</v>
      </c>
      <c r="M14" s="22">
        <v>199</v>
      </c>
      <c r="N14" s="23">
        <f t="shared" si="5"/>
        <v>35</v>
      </c>
      <c r="O14" s="24">
        <f t="shared" si="6"/>
        <v>234</v>
      </c>
      <c r="P14" s="27">
        <f t="shared" si="7"/>
        <v>637</v>
      </c>
      <c r="Q14" s="22">
        <v>175</v>
      </c>
      <c r="R14" s="23">
        <f t="shared" si="8"/>
        <v>35</v>
      </c>
      <c r="S14" s="24">
        <f t="shared" si="9"/>
        <v>210</v>
      </c>
      <c r="T14" s="27">
        <f t="shared" si="10"/>
        <v>847</v>
      </c>
      <c r="U14" s="22">
        <v>162</v>
      </c>
      <c r="V14" s="23">
        <f t="shared" si="11"/>
        <v>35</v>
      </c>
      <c r="W14" s="24">
        <f t="shared" si="12"/>
        <v>197</v>
      </c>
      <c r="X14" s="27">
        <f t="shared" si="13"/>
        <v>1044</v>
      </c>
      <c r="Y14" s="22">
        <v>162</v>
      </c>
      <c r="Z14" s="23">
        <f t="shared" si="14"/>
        <v>35</v>
      </c>
      <c r="AA14" s="24">
        <f t="shared" si="15"/>
        <v>197</v>
      </c>
      <c r="AB14" s="25">
        <f t="shared" si="16"/>
        <v>1241</v>
      </c>
      <c r="AC14" s="26">
        <f t="shared" si="18"/>
        <v>171.83333333333334</v>
      </c>
      <c r="AE14" s="55"/>
    </row>
    <row r="15" spans="1:29" ht="12.75">
      <c r="A15" s="19">
        <v>12</v>
      </c>
      <c r="B15" s="20" t="s">
        <v>177</v>
      </c>
      <c r="C15" s="20">
        <v>165</v>
      </c>
      <c r="D15" s="21">
        <v>31</v>
      </c>
      <c r="E15" s="28">
        <v>4</v>
      </c>
      <c r="F15" s="22">
        <v>183</v>
      </c>
      <c r="G15" s="23">
        <f t="shared" si="0"/>
        <v>31</v>
      </c>
      <c r="H15" s="24">
        <f t="shared" si="1"/>
        <v>214</v>
      </c>
      <c r="I15" s="22">
        <v>144</v>
      </c>
      <c r="J15" s="23">
        <f t="shared" si="2"/>
        <v>31</v>
      </c>
      <c r="K15" s="24">
        <f t="shared" si="3"/>
        <v>175</v>
      </c>
      <c r="L15" s="27">
        <f t="shared" si="4"/>
        <v>389</v>
      </c>
      <c r="M15" s="22">
        <v>189</v>
      </c>
      <c r="N15" s="23">
        <f t="shared" si="5"/>
        <v>31</v>
      </c>
      <c r="O15" s="24">
        <f t="shared" si="6"/>
        <v>220</v>
      </c>
      <c r="P15" s="27">
        <f t="shared" si="7"/>
        <v>609</v>
      </c>
      <c r="Q15" s="22">
        <v>210</v>
      </c>
      <c r="R15" s="23">
        <f t="shared" si="8"/>
        <v>31</v>
      </c>
      <c r="S15" s="24">
        <f t="shared" si="9"/>
        <v>241</v>
      </c>
      <c r="T15" s="27">
        <f t="shared" si="10"/>
        <v>850</v>
      </c>
      <c r="U15" s="22">
        <v>138</v>
      </c>
      <c r="V15" s="23">
        <f t="shared" si="11"/>
        <v>31</v>
      </c>
      <c r="W15" s="24">
        <f t="shared" si="12"/>
        <v>169</v>
      </c>
      <c r="X15" s="27">
        <f t="shared" si="13"/>
        <v>1019</v>
      </c>
      <c r="Y15" s="22">
        <v>186</v>
      </c>
      <c r="Z15" s="23">
        <f t="shared" si="14"/>
        <v>31</v>
      </c>
      <c r="AA15" s="24">
        <f t="shared" si="15"/>
        <v>217</v>
      </c>
      <c r="AB15" s="25">
        <f t="shared" si="16"/>
        <v>1236</v>
      </c>
      <c r="AC15" s="26">
        <f t="shared" si="18"/>
        <v>175</v>
      </c>
    </row>
    <row r="16" spans="1:29" ht="12.75">
      <c r="A16" s="19">
        <v>13</v>
      </c>
      <c r="B16" s="20" t="s">
        <v>141</v>
      </c>
      <c r="C16" s="20">
        <v>124</v>
      </c>
      <c r="D16" s="21">
        <v>68</v>
      </c>
      <c r="E16" s="28">
        <v>25</v>
      </c>
      <c r="F16" s="22">
        <v>122</v>
      </c>
      <c r="G16" s="23">
        <f t="shared" si="0"/>
        <v>68</v>
      </c>
      <c r="H16" s="24">
        <f t="shared" si="1"/>
        <v>190</v>
      </c>
      <c r="I16" s="22">
        <v>159</v>
      </c>
      <c r="J16" s="23">
        <f t="shared" si="2"/>
        <v>68</v>
      </c>
      <c r="K16" s="24">
        <f t="shared" si="3"/>
        <v>227</v>
      </c>
      <c r="L16" s="27">
        <f t="shared" si="4"/>
        <v>417</v>
      </c>
      <c r="M16" s="22">
        <v>100</v>
      </c>
      <c r="N16" s="23">
        <f t="shared" si="5"/>
        <v>68</v>
      </c>
      <c r="O16" s="24">
        <f t="shared" si="6"/>
        <v>168</v>
      </c>
      <c r="P16" s="27">
        <f t="shared" si="7"/>
        <v>585</v>
      </c>
      <c r="Q16" s="22">
        <v>141</v>
      </c>
      <c r="R16" s="23">
        <f t="shared" si="8"/>
        <v>68</v>
      </c>
      <c r="S16" s="24">
        <f t="shared" si="9"/>
        <v>209</v>
      </c>
      <c r="T16" s="27">
        <f t="shared" si="10"/>
        <v>794</v>
      </c>
      <c r="U16" s="22">
        <v>113</v>
      </c>
      <c r="V16" s="23">
        <f t="shared" si="11"/>
        <v>68</v>
      </c>
      <c r="W16" s="24">
        <f t="shared" si="12"/>
        <v>181</v>
      </c>
      <c r="X16" s="27">
        <f t="shared" si="13"/>
        <v>975</v>
      </c>
      <c r="Y16" s="22">
        <v>153</v>
      </c>
      <c r="Z16" s="23">
        <f t="shared" si="14"/>
        <v>68</v>
      </c>
      <c r="AA16" s="24">
        <f t="shared" si="15"/>
        <v>221</v>
      </c>
      <c r="AB16" s="25">
        <f t="shared" si="16"/>
        <v>1196</v>
      </c>
      <c r="AC16" s="26">
        <f t="shared" si="18"/>
        <v>131.33333333333334</v>
      </c>
    </row>
    <row r="17" spans="1:29" ht="12.75">
      <c r="A17" s="19">
        <v>14</v>
      </c>
      <c r="B17" s="20" t="s">
        <v>151</v>
      </c>
      <c r="C17" s="20">
        <v>169</v>
      </c>
      <c r="D17" s="21">
        <v>27</v>
      </c>
      <c r="E17" s="28">
        <v>33</v>
      </c>
      <c r="F17" s="22">
        <v>187</v>
      </c>
      <c r="G17" s="23">
        <f t="shared" si="0"/>
        <v>27</v>
      </c>
      <c r="H17" s="24">
        <f t="shared" si="1"/>
        <v>214</v>
      </c>
      <c r="I17" s="22">
        <v>213</v>
      </c>
      <c r="J17" s="23">
        <f t="shared" si="2"/>
        <v>27</v>
      </c>
      <c r="K17" s="24">
        <f t="shared" si="3"/>
        <v>240</v>
      </c>
      <c r="L17" s="27">
        <f t="shared" si="4"/>
        <v>454</v>
      </c>
      <c r="M17" s="22">
        <v>130</v>
      </c>
      <c r="N17" s="23">
        <f t="shared" si="5"/>
        <v>27</v>
      </c>
      <c r="O17" s="24">
        <f t="shared" si="6"/>
        <v>157</v>
      </c>
      <c r="P17" s="27">
        <f t="shared" si="7"/>
        <v>611</v>
      </c>
      <c r="Q17" s="22">
        <v>165</v>
      </c>
      <c r="R17" s="23">
        <f t="shared" si="8"/>
        <v>27</v>
      </c>
      <c r="S17" s="24">
        <f t="shared" si="9"/>
        <v>192</v>
      </c>
      <c r="T17" s="27">
        <f t="shared" si="10"/>
        <v>803</v>
      </c>
      <c r="U17" s="22">
        <v>157</v>
      </c>
      <c r="V17" s="23">
        <f t="shared" si="11"/>
        <v>27</v>
      </c>
      <c r="W17" s="24">
        <f t="shared" si="12"/>
        <v>184</v>
      </c>
      <c r="X17" s="27">
        <f t="shared" si="13"/>
        <v>987</v>
      </c>
      <c r="Y17" s="22">
        <v>181</v>
      </c>
      <c r="Z17" s="23">
        <f t="shared" si="14"/>
        <v>27</v>
      </c>
      <c r="AA17" s="24">
        <f t="shared" si="15"/>
        <v>208</v>
      </c>
      <c r="AB17" s="25">
        <f t="shared" si="16"/>
        <v>1195</v>
      </c>
      <c r="AC17" s="26">
        <f t="shared" si="18"/>
        <v>172.16666666666666</v>
      </c>
    </row>
    <row r="18" spans="1:29" ht="12.75">
      <c r="A18" s="19">
        <v>15</v>
      </c>
      <c r="B18" s="20" t="s">
        <v>179</v>
      </c>
      <c r="C18" s="20">
        <v>171</v>
      </c>
      <c r="D18" s="21">
        <v>26</v>
      </c>
      <c r="E18" s="28">
        <v>18</v>
      </c>
      <c r="F18" s="22">
        <v>168</v>
      </c>
      <c r="G18" s="23">
        <f t="shared" si="0"/>
        <v>26</v>
      </c>
      <c r="H18" s="24">
        <f t="shared" si="1"/>
        <v>194</v>
      </c>
      <c r="I18" s="22">
        <v>158</v>
      </c>
      <c r="J18" s="23">
        <f t="shared" si="2"/>
        <v>26</v>
      </c>
      <c r="K18" s="24">
        <f t="shared" si="3"/>
        <v>184</v>
      </c>
      <c r="L18" s="27">
        <f t="shared" si="4"/>
        <v>378</v>
      </c>
      <c r="M18" s="22">
        <v>196</v>
      </c>
      <c r="N18" s="23">
        <f t="shared" si="5"/>
        <v>26</v>
      </c>
      <c r="O18" s="24">
        <f t="shared" si="6"/>
        <v>222</v>
      </c>
      <c r="P18" s="27">
        <f t="shared" si="7"/>
        <v>600</v>
      </c>
      <c r="Q18" s="22">
        <v>162</v>
      </c>
      <c r="R18" s="23">
        <f t="shared" si="8"/>
        <v>26</v>
      </c>
      <c r="S18" s="24">
        <f t="shared" si="9"/>
        <v>188</v>
      </c>
      <c r="T18" s="27">
        <f t="shared" si="10"/>
        <v>788</v>
      </c>
      <c r="U18" s="22">
        <v>166</v>
      </c>
      <c r="V18" s="23">
        <f t="shared" si="11"/>
        <v>26</v>
      </c>
      <c r="W18" s="24">
        <f t="shared" si="12"/>
        <v>192</v>
      </c>
      <c r="X18" s="27">
        <f t="shared" si="13"/>
        <v>980</v>
      </c>
      <c r="Y18" s="22">
        <v>188</v>
      </c>
      <c r="Z18" s="23">
        <f t="shared" si="14"/>
        <v>26</v>
      </c>
      <c r="AA18" s="24">
        <f t="shared" si="15"/>
        <v>214</v>
      </c>
      <c r="AB18" s="25">
        <f t="shared" si="16"/>
        <v>1194</v>
      </c>
      <c r="AC18" s="26">
        <f t="shared" si="18"/>
        <v>173</v>
      </c>
    </row>
    <row r="19" spans="1:29" ht="12.75">
      <c r="A19" s="19">
        <v>16</v>
      </c>
      <c r="B19" s="20" t="s">
        <v>133</v>
      </c>
      <c r="C19" s="20">
        <v>153</v>
      </c>
      <c r="D19" s="21">
        <v>42</v>
      </c>
      <c r="E19" s="28">
        <v>9</v>
      </c>
      <c r="F19" s="22">
        <v>137</v>
      </c>
      <c r="G19" s="23">
        <f t="shared" si="0"/>
        <v>42</v>
      </c>
      <c r="H19" s="24">
        <f t="shared" si="1"/>
        <v>179</v>
      </c>
      <c r="I19" s="22">
        <v>138</v>
      </c>
      <c r="J19" s="23">
        <f t="shared" si="2"/>
        <v>42</v>
      </c>
      <c r="K19" s="24">
        <f t="shared" si="3"/>
        <v>180</v>
      </c>
      <c r="L19" s="27">
        <f t="shared" si="4"/>
        <v>359</v>
      </c>
      <c r="M19" s="22">
        <v>187</v>
      </c>
      <c r="N19" s="23">
        <f t="shared" si="5"/>
        <v>42</v>
      </c>
      <c r="O19" s="24">
        <f t="shared" si="6"/>
        <v>229</v>
      </c>
      <c r="P19" s="27">
        <f t="shared" si="7"/>
        <v>588</v>
      </c>
      <c r="Q19" s="22">
        <v>159</v>
      </c>
      <c r="R19" s="23">
        <f t="shared" si="8"/>
        <v>42</v>
      </c>
      <c r="S19" s="24">
        <f t="shared" si="9"/>
        <v>201</v>
      </c>
      <c r="T19" s="27">
        <f t="shared" si="10"/>
        <v>789</v>
      </c>
      <c r="U19" s="22">
        <v>148</v>
      </c>
      <c r="V19" s="23">
        <f t="shared" si="11"/>
        <v>42</v>
      </c>
      <c r="W19" s="24">
        <f t="shared" si="12"/>
        <v>190</v>
      </c>
      <c r="X19" s="27">
        <f t="shared" si="13"/>
        <v>979</v>
      </c>
      <c r="Y19" s="22">
        <v>148</v>
      </c>
      <c r="Z19" s="23">
        <f t="shared" si="14"/>
        <v>42</v>
      </c>
      <c r="AA19" s="24">
        <f t="shared" si="15"/>
        <v>190</v>
      </c>
      <c r="AB19" s="25">
        <f t="shared" si="16"/>
        <v>1169</v>
      </c>
      <c r="AC19" s="26">
        <f t="shared" si="18"/>
        <v>152.83333333333334</v>
      </c>
    </row>
    <row r="20" spans="1:29" ht="12.75">
      <c r="A20" s="19">
        <v>17</v>
      </c>
      <c r="B20" s="20" t="s">
        <v>139</v>
      </c>
      <c r="C20" s="20">
        <v>147</v>
      </c>
      <c r="D20" s="21">
        <v>47</v>
      </c>
      <c r="E20" s="28">
        <v>21</v>
      </c>
      <c r="F20" s="22">
        <v>133</v>
      </c>
      <c r="G20" s="23">
        <f t="shared" si="0"/>
        <v>47</v>
      </c>
      <c r="H20" s="24">
        <f t="shared" si="1"/>
        <v>180</v>
      </c>
      <c r="I20" s="22">
        <v>145</v>
      </c>
      <c r="J20" s="23">
        <f t="shared" si="2"/>
        <v>47</v>
      </c>
      <c r="K20" s="24">
        <f t="shared" si="3"/>
        <v>192</v>
      </c>
      <c r="L20" s="27">
        <f t="shared" si="4"/>
        <v>372</v>
      </c>
      <c r="M20" s="22">
        <v>175</v>
      </c>
      <c r="N20" s="23">
        <f t="shared" si="5"/>
        <v>47</v>
      </c>
      <c r="O20" s="24">
        <f t="shared" si="6"/>
        <v>222</v>
      </c>
      <c r="P20" s="27">
        <f t="shared" si="7"/>
        <v>594</v>
      </c>
      <c r="Q20" s="22">
        <v>115</v>
      </c>
      <c r="R20" s="23">
        <f t="shared" si="8"/>
        <v>47</v>
      </c>
      <c r="S20" s="24">
        <f t="shared" si="9"/>
        <v>162</v>
      </c>
      <c r="T20" s="27">
        <f t="shared" si="10"/>
        <v>756</v>
      </c>
      <c r="U20" s="22">
        <v>170</v>
      </c>
      <c r="V20" s="23">
        <f t="shared" si="11"/>
        <v>47</v>
      </c>
      <c r="W20" s="24">
        <f t="shared" si="12"/>
        <v>217</v>
      </c>
      <c r="X20" s="27">
        <f t="shared" si="13"/>
        <v>973</v>
      </c>
      <c r="Y20" s="22">
        <v>146</v>
      </c>
      <c r="Z20" s="23">
        <f t="shared" si="14"/>
        <v>47</v>
      </c>
      <c r="AA20" s="24">
        <f t="shared" si="15"/>
        <v>193</v>
      </c>
      <c r="AB20" s="25">
        <f t="shared" si="16"/>
        <v>1166</v>
      </c>
      <c r="AC20" s="26">
        <f t="shared" si="18"/>
        <v>147.33333333333334</v>
      </c>
    </row>
    <row r="21" spans="1:29" ht="12.75">
      <c r="A21" s="19">
        <v>18</v>
      </c>
      <c r="B21" s="20" t="s">
        <v>140</v>
      </c>
      <c r="C21" s="20">
        <v>150</v>
      </c>
      <c r="D21" s="21">
        <v>45</v>
      </c>
      <c r="E21" s="28">
        <v>22</v>
      </c>
      <c r="F21" s="22">
        <v>105</v>
      </c>
      <c r="G21" s="23">
        <f t="shared" si="0"/>
        <v>45</v>
      </c>
      <c r="H21" s="24">
        <f t="shared" si="1"/>
        <v>150</v>
      </c>
      <c r="I21" s="22">
        <v>163</v>
      </c>
      <c r="J21" s="23">
        <f t="shared" si="2"/>
        <v>45</v>
      </c>
      <c r="K21" s="24">
        <f t="shared" si="3"/>
        <v>208</v>
      </c>
      <c r="L21" s="27">
        <f t="shared" si="4"/>
        <v>358</v>
      </c>
      <c r="M21" s="22">
        <v>151</v>
      </c>
      <c r="N21" s="23">
        <f t="shared" si="5"/>
        <v>45</v>
      </c>
      <c r="O21" s="24">
        <f t="shared" si="6"/>
        <v>196</v>
      </c>
      <c r="P21" s="27">
        <f t="shared" si="7"/>
        <v>554</v>
      </c>
      <c r="Q21" s="22">
        <v>144</v>
      </c>
      <c r="R21" s="23">
        <f t="shared" si="8"/>
        <v>45</v>
      </c>
      <c r="S21" s="24">
        <f t="shared" si="9"/>
        <v>189</v>
      </c>
      <c r="T21" s="27">
        <f t="shared" si="10"/>
        <v>743</v>
      </c>
      <c r="U21" s="22">
        <v>169</v>
      </c>
      <c r="V21" s="23">
        <f t="shared" si="11"/>
        <v>45</v>
      </c>
      <c r="W21" s="24">
        <f t="shared" si="12"/>
        <v>214</v>
      </c>
      <c r="X21" s="27">
        <f t="shared" si="13"/>
        <v>957</v>
      </c>
      <c r="Y21" s="22">
        <v>163</v>
      </c>
      <c r="Z21" s="23">
        <f t="shared" si="14"/>
        <v>45</v>
      </c>
      <c r="AA21" s="24">
        <f t="shared" si="15"/>
        <v>208</v>
      </c>
      <c r="AB21" s="25">
        <f t="shared" si="16"/>
        <v>1165</v>
      </c>
      <c r="AC21" s="26">
        <f t="shared" si="18"/>
        <v>149.16666666666666</v>
      </c>
    </row>
    <row r="22" spans="1:29" ht="12.75">
      <c r="A22" s="19">
        <v>19</v>
      </c>
      <c r="B22" s="20" t="s">
        <v>148</v>
      </c>
      <c r="C22" s="20">
        <v>183</v>
      </c>
      <c r="D22" s="21">
        <v>15</v>
      </c>
      <c r="E22" s="28">
        <v>30</v>
      </c>
      <c r="F22" s="22">
        <v>148</v>
      </c>
      <c r="G22" s="23">
        <f t="shared" si="0"/>
        <v>15</v>
      </c>
      <c r="H22" s="24">
        <f t="shared" si="1"/>
        <v>163</v>
      </c>
      <c r="I22" s="22">
        <v>222</v>
      </c>
      <c r="J22" s="23">
        <f t="shared" si="2"/>
        <v>15</v>
      </c>
      <c r="K22" s="24">
        <f t="shared" si="3"/>
        <v>237</v>
      </c>
      <c r="L22" s="27">
        <f t="shared" si="4"/>
        <v>400</v>
      </c>
      <c r="M22" s="22">
        <v>158</v>
      </c>
      <c r="N22" s="23">
        <f t="shared" si="5"/>
        <v>15</v>
      </c>
      <c r="O22" s="24">
        <f t="shared" si="6"/>
        <v>173</v>
      </c>
      <c r="P22" s="27">
        <f t="shared" si="7"/>
        <v>573</v>
      </c>
      <c r="Q22" s="22">
        <v>198</v>
      </c>
      <c r="R22" s="23">
        <f t="shared" si="8"/>
        <v>15</v>
      </c>
      <c r="S22" s="24">
        <f t="shared" si="9"/>
        <v>213</v>
      </c>
      <c r="T22" s="27">
        <f t="shared" si="10"/>
        <v>786</v>
      </c>
      <c r="U22" s="22">
        <v>139</v>
      </c>
      <c r="V22" s="23">
        <f t="shared" si="11"/>
        <v>15</v>
      </c>
      <c r="W22" s="24">
        <f t="shared" si="12"/>
        <v>154</v>
      </c>
      <c r="X22" s="27">
        <f t="shared" si="13"/>
        <v>940</v>
      </c>
      <c r="Y22" s="22">
        <v>201</v>
      </c>
      <c r="Z22" s="23">
        <f t="shared" si="14"/>
        <v>15</v>
      </c>
      <c r="AA22" s="24">
        <f t="shared" si="15"/>
        <v>216</v>
      </c>
      <c r="AB22" s="25">
        <f t="shared" si="16"/>
        <v>1156</v>
      </c>
      <c r="AC22" s="26">
        <f t="shared" si="18"/>
        <v>177.66666666666666</v>
      </c>
    </row>
    <row r="23" spans="1:29" ht="12.75">
      <c r="A23" s="19">
        <v>20</v>
      </c>
      <c r="B23" s="20" t="s">
        <v>137</v>
      </c>
      <c r="C23" s="20">
        <v>127</v>
      </c>
      <c r="D23" s="21">
        <v>65</v>
      </c>
      <c r="E23" s="28">
        <v>18</v>
      </c>
      <c r="F23" s="22">
        <v>149</v>
      </c>
      <c r="G23" s="23">
        <f t="shared" si="0"/>
        <v>65</v>
      </c>
      <c r="H23" s="24">
        <f t="shared" si="1"/>
        <v>214</v>
      </c>
      <c r="I23" s="22">
        <v>113</v>
      </c>
      <c r="J23" s="23">
        <f t="shared" si="2"/>
        <v>65</v>
      </c>
      <c r="K23" s="24">
        <f t="shared" si="3"/>
        <v>178</v>
      </c>
      <c r="L23" s="27">
        <f t="shared" si="4"/>
        <v>392</v>
      </c>
      <c r="M23" s="22">
        <v>155</v>
      </c>
      <c r="N23" s="23">
        <f t="shared" si="5"/>
        <v>65</v>
      </c>
      <c r="O23" s="24">
        <f t="shared" si="6"/>
        <v>220</v>
      </c>
      <c r="P23" s="27">
        <f t="shared" si="7"/>
        <v>612</v>
      </c>
      <c r="Q23" s="22">
        <v>110</v>
      </c>
      <c r="R23" s="23">
        <f t="shared" si="8"/>
        <v>65</v>
      </c>
      <c r="S23" s="24">
        <f t="shared" si="9"/>
        <v>175</v>
      </c>
      <c r="T23" s="27">
        <f t="shared" si="10"/>
        <v>787</v>
      </c>
      <c r="U23" s="22">
        <v>110</v>
      </c>
      <c r="V23" s="23">
        <f t="shared" si="11"/>
        <v>65</v>
      </c>
      <c r="W23" s="24">
        <f t="shared" si="12"/>
        <v>175</v>
      </c>
      <c r="X23" s="27">
        <f t="shared" si="13"/>
        <v>962</v>
      </c>
      <c r="Y23" s="22">
        <v>123</v>
      </c>
      <c r="Z23" s="23">
        <f t="shared" si="14"/>
        <v>65</v>
      </c>
      <c r="AA23" s="24">
        <f t="shared" si="15"/>
        <v>188</v>
      </c>
      <c r="AB23" s="25">
        <f t="shared" si="16"/>
        <v>1150</v>
      </c>
      <c r="AC23" s="26">
        <f t="shared" si="18"/>
        <v>126.66666666666667</v>
      </c>
    </row>
    <row r="24" spans="1:29" ht="12.75">
      <c r="A24" s="19">
        <v>21</v>
      </c>
      <c r="B24" s="20" t="s">
        <v>187</v>
      </c>
      <c r="C24" s="20">
        <v>115</v>
      </c>
      <c r="D24" s="21">
        <v>76</v>
      </c>
      <c r="E24" s="28">
        <v>34</v>
      </c>
      <c r="F24" s="22">
        <v>123</v>
      </c>
      <c r="G24" s="23">
        <f t="shared" si="0"/>
        <v>76</v>
      </c>
      <c r="H24" s="24">
        <f t="shared" si="1"/>
        <v>199</v>
      </c>
      <c r="I24" s="22">
        <v>114</v>
      </c>
      <c r="J24" s="23">
        <f t="shared" si="2"/>
        <v>76</v>
      </c>
      <c r="K24" s="24">
        <f t="shared" si="3"/>
        <v>190</v>
      </c>
      <c r="L24" s="27">
        <f t="shared" si="4"/>
        <v>389</v>
      </c>
      <c r="M24" s="22">
        <v>119</v>
      </c>
      <c r="N24" s="23">
        <f t="shared" si="5"/>
        <v>76</v>
      </c>
      <c r="O24" s="24">
        <f t="shared" si="6"/>
        <v>195</v>
      </c>
      <c r="P24" s="27">
        <f t="shared" si="7"/>
        <v>584</v>
      </c>
      <c r="Q24" s="22">
        <v>115</v>
      </c>
      <c r="R24" s="23">
        <f t="shared" si="8"/>
        <v>76</v>
      </c>
      <c r="S24" s="24">
        <f t="shared" si="9"/>
        <v>191</v>
      </c>
      <c r="T24" s="27">
        <f t="shared" si="10"/>
        <v>775</v>
      </c>
      <c r="U24" s="22">
        <v>111</v>
      </c>
      <c r="V24" s="23">
        <f t="shared" si="11"/>
        <v>76</v>
      </c>
      <c r="W24" s="24">
        <f t="shared" si="12"/>
        <v>187</v>
      </c>
      <c r="X24" s="27">
        <f t="shared" si="13"/>
        <v>962</v>
      </c>
      <c r="Y24" s="22">
        <v>108</v>
      </c>
      <c r="Z24" s="23">
        <f t="shared" si="14"/>
        <v>76</v>
      </c>
      <c r="AA24" s="24">
        <f t="shared" si="15"/>
        <v>184</v>
      </c>
      <c r="AB24" s="25">
        <f t="shared" si="16"/>
        <v>1146</v>
      </c>
      <c r="AC24" s="26">
        <f t="shared" si="18"/>
        <v>115</v>
      </c>
    </row>
    <row r="25" spans="1:29" ht="12.75">
      <c r="A25" s="19">
        <v>22</v>
      </c>
      <c r="B25" s="20" t="s">
        <v>136</v>
      </c>
      <c r="C25" s="20">
        <v>161</v>
      </c>
      <c r="D25" s="21">
        <v>35</v>
      </c>
      <c r="E25" s="28">
        <v>17</v>
      </c>
      <c r="F25" s="22">
        <v>176</v>
      </c>
      <c r="G25" s="23">
        <f t="shared" si="0"/>
        <v>35</v>
      </c>
      <c r="H25" s="24">
        <f t="shared" si="1"/>
        <v>211</v>
      </c>
      <c r="I25" s="22">
        <v>159</v>
      </c>
      <c r="J25" s="23">
        <f t="shared" si="2"/>
        <v>35</v>
      </c>
      <c r="K25" s="24">
        <f t="shared" si="3"/>
        <v>194</v>
      </c>
      <c r="L25" s="27">
        <f t="shared" si="4"/>
        <v>405</v>
      </c>
      <c r="M25" s="22">
        <v>173</v>
      </c>
      <c r="N25" s="23">
        <f t="shared" si="5"/>
        <v>35</v>
      </c>
      <c r="O25" s="24">
        <f t="shared" si="6"/>
        <v>208</v>
      </c>
      <c r="P25" s="27">
        <f t="shared" si="7"/>
        <v>613</v>
      </c>
      <c r="Q25" s="22">
        <v>159</v>
      </c>
      <c r="R25" s="23">
        <f t="shared" si="8"/>
        <v>35</v>
      </c>
      <c r="S25" s="24">
        <f t="shared" si="9"/>
        <v>194</v>
      </c>
      <c r="T25" s="27">
        <f t="shared" si="10"/>
        <v>807</v>
      </c>
      <c r="U25" s="22">
        <v>129</v>
      </c>
      <c r="V25" s="23">
        <f t="shared" si="11"/>
        <v>35</v>
      </c>
      <c r="W25" s="24">
        <f t="shared" si="12"/>
        <v>164</v>
      </c>
      <c r="X25" s="27">
        <f t="shared" si="13"/>
        <v>971</v>
      </c>
      <c r="Y25" s="22">
        <v>133</v>
      </c>
      <c r="Z25" s="23">
        <f t="shared" si="14"/>
        <v>35</v>
      </c>
      <c r="AA25" s="24">
        <f t="shared" si="15"/>
        <v>168</v>
      </c>
      <c r="AB25" s="25">
        <f t="shared" si="16"/>
        <v>1139</v>
      </c>
      <c r="AC25" s="26">
        <f t="shared" si="18"/>
        <v>154.83333333333334</v>
      </c>
    </row>
    <row r="26" spans="1:29" ht="12.75">
      <c r="A26" s="19">
        <v>23</v>
      </c>
      <c r="B26" s="20" t="s">
        <v>134</v>
      </c>
      <c r="C26" s="20">
        <v>170</v>
      </c>
      <c r="D26" s="21">
        <v>27</v>
      </c>
      <c r="E26" s="28">
        <v>10</v>
      </c>
      <c r="F26" s="22">
        <v>164</v>
      </c>
      <c r="G26" s="23">
        <f t="shared" si="0"/>
        <v>27</v>
      </c>
      <c r="H26" s="24">
        <f t="shared" si="1"/>
        <v>191</v>
      </c>
      <c r="I26" s="22">
        <v>165</v>
      </c>
      <c r="J26" s="23">
        <f t="shared" si="2"/>
        <v>27</v>
      </c>
      <c r="K26" s="24">
        <f t="shared" si="3"/>
        <v>192</v>
      </c>
      <c r="L26" s="27">
        <f t="shared" si="4"/>
        <v>383</v>
      </c>
      <c r="M26" s="22">
        <v>203</v>
      </c>
      <c r="N26" s="23">
        <f t="shared" si="5"/>
        <v>27</v>
      </c>
      <c r="O26" s="24">
        <f t="shared" si="6"/>
        <v>230</v>
      </c>
      <c r="P26" s="27">
        <f t="shared" si="7"/>
        <v>613</v>
      </c>
      <c r="Q26" s="22">
        <v>141</v>
      </c>
      <c r="R26" s="23">
        <f t="shared" si="8"/>
        <v>27</v>
      </c>
      <c r="S26" s="24">
        <f t="shared" si="9"/>
        <v>168</v>
      </c>
      <c r="T26" s="27">
        <f t="shared" si="10"/>
        <v>781</v>
      </c>
      <c r="U26" s="22">
        <v>173</v>
      </c>
      <c r="V26" s="23">
        <f t="shared" si="11"/>
        <v>27</v>
      </c>
      <c r="W26" s="24">
        <f t="shared" si="12"/>
        <v>200</v>
      </c>
      <c r="X26" s="27">
        <f t="shared" si="13"/>
        <v>981</v>
      </c>
      <c r="Y26" s="22">
        <v>122</v>
      </c>
      <c r="Z26" s="23">
        <f t="shared" si="14"/>
        <v>27</v>
      </c>
      <c r="AA26" s="24">
        <f t="shared" si="15"/>
        <v>149</v>
      </c>
      <c r="AB26" s="25">
        <f t="shared" si="16"/>
        <v>1130</v>
      </c>
      <c r="AC26" s="26">
        <f>AVERAGE(F26,I26,M26,Q26,U26,Y26)</f>
        <v>161.33333333333334</v>
      </c>
    </row>
    <row r="27" spans="1:29" ht="12.75">
      <c r="A27" s="19">
        <v>24</v>
      </c>
      <c r="B27" s="20" t="s">
        <v>178</v>
      </c>
      <c r="C27" s="20">
        <v>186</v>
      </c>
      <c r="D27" s="21">
        <v>12</v>
      </c>
      <c r="E27" s="28">
        <v>7</v>
      </c>
      <c r="F27" s="22">
        <v>225</v>
      </c>
      <c r="G27" s="23">
        <f t="shared" si="0"/>
        <v>12</v>
      </c>
      <c r="H27" s="24">
        <f t="shared" si="1"/>
        <v>237</v>
      </c>
      <c r="I27" s="22">
        <v>172</v>
      </c>
      <c r="J27" s="23">
        <f t="shared" si="2"/>
        <v>12</v>
      </c>
      <c r="K27" s="24">
        <f t="shared" si="3"/>
        <v>184</v>
      </c>
      <c r="L27" s="27">
        <f t="shared" si="4"/>
        <v>421</v>
      </c>
      <c r="M27" s="22">
        <v>128</v>
      </c>
      <c r="N27" s="23">
        <f t="shared" si="5"/>
        <v>12</v>
      </c>
      <c r="O27" s="24">
        <f t="shared" si="6"/>
        <v>140</v>
      </c>
      <c r="P27" s="27">
        <f t="shared" si="7"/>
        <v>561</v>
      </c>
      <c r="Q27" s="22">
        <v>200</v>
      </c>
      <c r="R27" s="23">
        <f t="shared" si="8"/>
        <v>12</v>
      </c>
      <c r="S27" s="24">
        <f t="shared" si="9"/>
        <v>212</v>
      </c>
      <c r="T27" s="27">
        <f t="shared" si="10"/>
        <v>773</v>
      </c>
      <c r="U27" s="22">
        <v>150</v>
      </c>
      <c r="V27" s="23">
        <f t="shared" si="11"/>
        <v>12</v>
      </c>
      <c r="W27" s="24">
        <f t="shared" si="12"/>
        <v>162</v>
      </c>
      <c r="X27" s="27">
        <f t="shared" si="13"/>
        <v>935</v>
      </c>
      <c r="Y27" s="22">
        <v>142</v>
      </c>
      <c r="Z27" s="23">
        <f t="shared" si="14"/>
        <v>12</v>
      </c>
      <c r="AA27" s="24">
        <f t="shared" si="15"/>
        <v>154</v>
      </c>
      <c r="AB27" s="25">
        <f t="shared" si="16"/>
        <v>1089</v>
      </c>
      <c r="AC27" s="26">
        <f>AVERAGE(F27,I27,M27,Q27,U27,Y27)</f>
        <v>169.5</v>
      </c>
    </row>
    <row r="28" spans="1:29" ht="12.75">
      <c r="A28" s="19">
        <v>25</v>
      </c>
      <c r="B28" s="20" t="s">
        <v>185</v>
      </c>
      <c r="C28" s="20">
        <v>177</v>
      </c>
      <c r="D28" s="21">
        <v>20</v>
      </c>
      <c r="E28" s="28">
        <v>11</v>
      </c>
      <c r="F28" s="22">
        <v>199</v>
      </c>
      <c r="G28" s="23">
        <f t="shared" si="0"/>
        <v>20</v>
      </c>
      <c r="H28" s="24">
        <f t="shared" si="1"/>
        <v>219</v>
      </c>
      <c r="I28" s="22">
        <v>189</v>
      </c>
      <c r="J28" s="23">
        <f t="shared" si="2"/>
        <v>20</v>
      </c>
      <c r="K28" s="24">
        <f t="shared" si="3"/>
        <v>209</v>
      </c>
      <c r="L28" s="27">
        <f t="shared" si="4"/>
        <v>428</v>
      </c>
      <c r="M28" s="22">
        <v>145</v>
      </c>
      <c r="N28" s="23">
        <f t="shared" si="5"/>
        <v>20</v>
      </c>
      <c r="O28" s="24">
        <f t="shared" si="6"/>
        <v>165</v>
      </c>
      <c r="P28" s="27">
        <f t="shared" si="7"/>
        <v>593</v>
      </c>
      <c r="Q28" s="22">
        <v>117</v>
      </c>
      <c r="R28" s="23">
        <f t="shared" si="8"/>
        <v>20</v>
      </c>
      <c r="S28" s="24">
        <f t="shared" si="9"/>
        <v>137</v>
      </c>
      <c r="T28" s="27">
        <f t="shared" si="10"/>
        <v>730</v>
      </c>
      <c r="U28" s="22">
        <v>156</v>
      </c>
      <c r="V28" s="23">
        <f t="shared" si="11"/>
        <v>20</v>
      </c>
      <c r="W28" s="24">
        <f t="shared" si="12"/>
        <v>176</v>
      </c>
      <c r="X28" s="27">
        <f t="shared" si="13"/>
        <v>906</v>
      </c>
      <c r="Y28" s="22">
        <v>156</v>
      </c>
      <c r="Z28" s="23">
        <f t="shared" si="14"/>
        <v>20</v>
      </c>
      <c r="AA28" s="24">
        <f t="shared" si="15"/>
        <v>176</v>
      </c>
      <c r="AB28" s="25">
        <f t="shared" si="16"/>
        <v>1082</v>
      </c>
      <c r="AC28" s="26">
        <f>AVERAGE(F28,I28,M28,Q28,U28,Y28)</f>
        <v>160.33333333333334</v>
      </c>
    </row>
    <row r="29" spans="1:29" ht="12.75">
      <c r="A29" s="19">
        <v>26</v>
      </c>
      <c r="B29" s="20" t="s">
        <v>143</v>
      </c>
      <c r="C29" s="20">
        <v>178</v>
      </c>
      <c r="D29" s="21">
        <v>19</v>
      </c>
      <c r="E29" s="28">
        <v>28</v>
      </c>
      <c r="F29" s="22">
        <v>200</v>
      </c>
      <c r="G29" s="23">
        <f t="shared" si="0"/>
        <v>19</v>
      </c>
      <c r="H29" s="24">
        <f t="shared" si="1"/>
        <v>219</v>
      </c>
      <c r="I29" s="22">
        <v>160</v>
      </c>
      <c r="J29" s="23">
        <f t="shared" si="2"/>
        <v>19</v>
      </c>
      <c r="K29" s="24">
        <f t="shared" si="3"/>
        <v>179</v>
      </c>
      <c r="L29" s="27">
        <f t="shared" si="4"/>
        <v>398</v>
      </c>
      <c r="M29" s="22">
        <v>181</v>
      </c>
      <c r="N29" s="23">
        <f t="shared" si="5"/>
        <v>19</v>
      </c>
      <c r="O29" s="24">
        <f t="shared" si="6"/>
        <v>200</v>
      </c>
      <c r="P29" s="27">
        <f t="shared" si="7"/>
        <v>598</v>
      </c>
      <c r="Q29" s="22">
        <v>156</v>
      </c>
      <c r="R29" s="23">
        <f t="shared" si="8"/>
        <v>19</v>
      </c>
      <c r="S29" s="24">
        <f t="shared" si="9"/>
        <v>175</v>
      </c>
      <c r="T29" s="27">
        <f t="shared" si="10"/>
        <v>773</v>
      </c>
      <c r="U29" s="22">
        <v>127</v>
      </c>
      <c r="V29" s="23">
        <f t="shared" si="11"/>
        <v>19</v>
      </c>
      <c r="W29" s="24">
        <f t="shared" si="12"/>
        <v>146</v>
      </c>
      <c r="X29" s="27">
        <f t="shared" si="13"/>
        <v>919</v>
      </c>
      <c r="Y29" s="22">
        <v>141</v>
      </c>
      <c r="Z29" s="23">
        <f t="shared" si="14"/>
        <v>19</v>
      </c>
      <c r="AA29" s="24">
        <f t="shared" si="15"/>
        <v>160</v>
      </c>
      <c r="AB29" s="25">
        <f t="shared" si="16"/>
        <v>1079</v>
      </c>
      <c r="AC29" s="26">
        <f>AVERAGE(F29,I29,M29,Q29,U29,Y29)</f>
        <v>160.83333333333334</v>
      </c>
    </row>
    <row r="30" spans="1:29" ht="12.75">
      <c r="A30" s="19">
        <v>27</v>
      </c>
      <c r="B30" s="20" t="s">
        <v>146</v>
      </c>
      <c r="C30" s="20">
        <v>136</v>
      </c>
      <c r="D30" s="21">
        <v>57</v>
      </c>
      <c r="E30" s="28">
        <v>29</v>
      </c>
      <c r="F30" s="22">
        <v>118</v>
      </c>
      <c r="G30" s="23">
        <f t="shared" si="0"/>
        <v>57</v>
      </c>
      <c r="H30" s="24">
        <f t="shared" si="1"/>
        <v>175</v>
      </c>
      <c r="I30" s="22">
        <v>151</v>
      </c>
      <c r="J30" s="23">
        <f t="shared" si="2"/>
        <v>57</v>
      </c>
      <c r="K30" s="24">
        <f t="shared" si="3"/>
        <v>208</v>
      </c>
      <c r="L30" s="27">
        <f t="shared" si="4"/>
        <v>383</v>
      </c>
      <c r="M30" s="22">
        <v>133</v>
      </c>
      <c r="N30" s="23">
        <f t="shared" si="5"/>
        <v>57</v>
      </c>
      <c r="O30" s="24">
        <f t="shared" si="6"/>
        <v>190</v>
      </c>
      <c r="P30" s="27">
        <f t="shared" si="7"/>
        <v>573</v>
      </c>
      <c r="Q30" s="22">
        <v>103</v>
      </c>
      <c r="R30" s="23">
        <f t="shared" si="8"/>
        <v>57</v>
      </c>
      <c r="S30" s="24">
        <f t="shared" si="9"/>
        <v>160</v>
      </c>
      <c r="T30" s="27">
        <f t="shared" si="10"/>
        <v>733</v>
      </c>
      <c r="U30" s="22">
        <v>129</v>
      </c>
      <c r="V30" s="23">
        <f t="shared" si="11"/>
        <v>57</v>
      </c>
      <c r="W30" s="24">
        <f t="shared" si="12"/>
        <v>186</v>
      </c>
      <c r="X30" s="27">
        <f t="shared" si="13"/>
        <v>919</v>
      </c>
      <c r="Y30" s="22">
        <v>95</v>
      </c>
      <c r="Z30" s="23">
        <f t="shared" si="14"/>
        <v>57</v>
      </c>
      <c r="AA30" s="24">
        <f t="shared" si="15"/>
        <v>152</v>
      </c>
      <c r="AB30" s="25">
        <f t="shared" si="16"/>
        <v>1071</v>
      </c>
      <c r="AC30" s="26">
        <f>AVERAGE(F30,I30,M30,Q30,U30,Y30)</f>
        <v>121.5</v>
      </c>
    </row>
  </sheetData>
  <sheetProtection/>
  <mergeCells count="3">
    <mergeCell ref="A1:B1"/>
    <mergeCell ref="F1:Y1"/>
    <mergeCell ref="Z1:AC1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3"/>
  <sheetViews>
    <sheetView showZeros="0" zoomScalePageLayoutView="0" workbookViewId="0" topLeftCell="A41">
      <selection activeCell="B65" sqref="B65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69" t="s">
        <v>175</v>
      </c>
      <c r="B1" s="64"/>
      <c r="D1" s="70"/>
      <c r="E1" s="64"/>
      <c r="F1" s="64"/>
      <c r="G1" s="71"/>
      <c r="H1" s="71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89</v>
      </c>
      <c r="C4" s="8">
        <v>24</v>
      </c>
      <c r="D4" s="9">
        <v>267</v>
      </c>
      <c r="E4" s="9">
        <v>206</v>
      </c>
      <c r="F4" s="9">
        <v>196</v>
      </c>
      <c r="G4" s="10">
        <f aca="true" t="shared" si="0" ref="G4:G10">SUM(D4:F4)</f>
        <v>669</v>
      </c>
      <c r="H4" s="11">
        <f aca="true" t="shared" si="1" ref="H4:H10">AVERAGE(D4:F4)</f>
        <v>223</v>
      </c>
    </row>
    <row r="5" spans="1:8" ht="15">
      <c r="A5" s="6">
        <v>2</v>
      </c>
      <c r="B5" s="7" t="s">
        <v>104</v>
      </c>
      <c r="C5" s="8">
        <v>34</v>
      </c>
      <c r="D5" s="9">
        <v>236</v>
      </c>
      <c r="E5" s="9">
        <v>175</v>
      </c>
      <c r="F5" s="9">
        <v>201</v>
      </c>
      <c r="G5" s="10">
        <f t="shared" si="0"/>
        <v>612</v>
      </c>
      <c r="H5" s="11">
        <f t="shared" si="1"/>
        <v>204</v>
      </c>
    </row>
    <row r="6" spans="1:8" ht="15">
      <c r="A6" s="6">
        <v>3</v>
      </c>
      <c r="B6" s="7" t="s">
        <v>135</v>
      </c>
      <c r="C6" s="8">
        <v>13</v>
      </c>
      <c r="D6" s="9">
        <v>212</v>
      </c>
      <c r="E6" s="9">
        <v>203</v>
      </c>
      <c r="F6" s="9">
        <v>175</v>
      </c>
      <c r="G6" s="10">
        <f t="shared" si="0"/>
        <v>590</v>
      </c>
      <c r="H6" s="11">
        <f t="shared" si="1"/>
        <v>196.66666666666666</v>
      </c>
    </row>
    <row r="7" spans="1:8" ht="15">
      <c r="A7" s="6">
        <v>4</v>
      </c>
      <c r="B7" s="7" t="s">
        <v>144</v>
      </c>
      <c r="C7" s="8">
        <v>28</v>
      </c>
      <c r="D7" s="9">
        <v>212</v>
      </c>
      <c r="E7" s="9">
        <v>202</v>
      </c>
      <c r="F7" s="9">
        <v>163</v>
      </c>
      <c r="G7" s="10">
        <f t="shared" si="0"/>
        <v>577</v>
      </c>
      <c r="H7" s="11">
        <f t="shared" si="1"/>
        <v>192.33333333333334</v>
      </c>
    </row>
    <row r="8" spans="1:8" ht="15">
      <c r="A8" s="6">
        <v>5</v>
      </c>
      <c r="B8" s="7" t="s">
        <v>134</v>
      </c>
      <c r="C8" s="8">
        <v>10</v>
      </c>
      <c r="D8" s="9">
        <v>164</v>
      </c>
      <c r="E8" s="9">
        <v>165</v>
      </c>
      <c r="F8" s="9">
        <v>203</v>
      </c>
      <c r="G8" s="10">
        <f t="shared" si="0"/>
        <v>532</v>
      </c>
      <c r="H8" s="11">
        <f t="shared" si="1"/>
        <v>177.33333333333334</v>
      </c>
    </row>
    <row r="9" spans="1:8" ht="15">
      <c r="A9" s="6">
        <v>6</v>
      </c>
      <c r="B9" s="7" t="s">
        <v>156</v>
      </c>
      <c r="C9" s="8">
        <v>3</v>
      </c>
      <c r="D9" s="9">
        <v>156</v>
      </c>
      <c r="E9" s="9">
        <v>206</v>
      </c>
      <c r="F9" s="9">
        <v>150</v>
      </c>
      <c r="G9" s="10">
        <f t="shared" si="0"/>
        <v>512</v>
      </c>
      <c r="H9" s="11">
        <f t="shared" si="1"/>
        <v>170.66666666666666</v>
      </c>
    </row>
    <row r="10" spans="1:8" ht="15">
      <c r="A10" s="6">
        <v>7</v>
      </c>
      <c r="B10" s="7" t="s">
        <v>136</v>
      </c>
      <c r="C10" s="8">
        <v>17</v>
      </c>
      <c r="D10" s="9">
        <v>176</v>
      </c>
      <c r="E10" s="9">
        <v>159</v>
      </c>
      <c r="F10" s="9">
        <v>173</v>
      </c>
      <c r="G10" s="10">
        <f t="shared" si="0"/>
        <v>508</v>
      </c>
      <c r="H10" s="11">
        <f t="shared" si="1"/>
        <v>169.33333333333334</v>
      </c>
    </row>
    <row r="13" ht="15">
      <c r="B13" s="1" t="s">
        <v>176</v>
      </c>
    </row>
    <row r="14" ht="15.75" thickBot="1"/>
    <row r="15" spans="1:8" ht="15.75">
      <c r="A15" s="4" t="s">
        <v>0</v>
      </c>
      <c r="B15" s="5" t="s">
        <v>1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9</v>
      </c>
      <c r="H15" s="5" t="s">
        <v>10</v>
      </c>
    </row>
    <row r="16" spans="1:8" ht="15">
      <c r="A16" s="6">
        <v>1</v>
      </c>
      <c r="B16" s="7" t="s">
        <v>92</v>
      </c>
      <c r="C16" s="58">
        <v>25</v>
      </c>
      <c r="D16" s="9">
        <v>180</v>
      </c>
      <c r="E16" s="9">
        <v>269</v>
      </c>
      <c r="F16" s="9">
        <v>203</v>
      </c>
      <c r="G16" s="10">
        <f aca="true" t="shared" si="2" ref="G16:G30">SUM(D16:F16)</f>
        <v>652</v>
      </c>
      <c r="H16" s="11">
        <f aca="true" t="shared" si="3" ref="H16:H23">AVERAGE(D16:F16)</f>
        <v>217.33333333333334</v>
      </c>
    </row>
    <row r="17" spans="1:8" ht="15">
      <c r="A17" s="6">
        <v>2</v>
      </c>
      <c r="B17" s="7" t="s">
        <v>155</v>
      </c>
      <c r="C17" s="58">
        <v>4</v>
      </c>
      <c r="D17" s="9">
        <v>194</v>
      </c>
      <c r="E17" s="9">
        <v>172</v>
      </c>
      <c r="F17" s="9">
        <v>256</v>
      </c>
      <c r="G17" s="10">
        <f t="shared" si="2"/>
        <v>622</v>
      </c>
      <c r="H17" s="11">
        <f t="shared" si="3"/>
        <v>207.33333333333334</v>
      </c>
    </row>
    <row r="18" spans="1:8" ht="15">
      <c r="A18" s="6">
        <v>3</v>
      </c>
      <c r="B18" s="7" t="s">
        <v>161</v>
      </c>
      <c r="C18" s="58">
        <v>8</v>
      </c>
      <c r="D18" s="9">
        <v>232</v>
      </c>
      <c r="E18" s="9">
        <v>182</v>
      </c>
      <c r="F18" s="9">
        <v>182</v>
      </c>
      <c r="G18" s="10">
        <f t="shared" si="2"/>
        <v>596</v>
      </c>
      <c r="H18" s="11">
        <f t="shared" si="3"/>
        <v>198.66666666666666</v>
      </c>
    </row>
    <row r="19" spans="1:8" ht="15">
      <c r="A19" s="6">
        <v>4</v>
      </c>
      <c r="B19" s="7" t="s">
        <v>167</v>
      </c>
      <c r="C19" s="58">
        <v>26</v>
      </c>
      <c r="D19" s="9">
        <v>167</v>
      </c>
      <c r="E19" s="9">
        <v>215</v>
      </c>
      <c r="F19" s="9">
        <v>205</v>
      </c>
      <c r="G19" s="10">
        <f t="shared" si="2"/>
        <v>587</v>
      </c>
      <c r="H19" s="11">
        <f t="shared" si="3"/>
        <v>195.66666666666666</v>
      </c>
    </row>
    <row r="20" spans="1:8" ht="15">
      <c r="A20" s="6">
        <v>5</v>
      </c>
      <c r="B20" s="7" t="s">
        <v>73</v>
      </c>
      <c r="C20" s="58">
        <v>11</v>
      </c>
      <c r="D20" s="9">
        <v>198</v>
      </c>
      <c r="E20" s="9">
        <v>214</v>
      </c>
      <c r="F20" s="9">
        <v>169</v>
      </c>
      <c r="G20" s="10">
        <f t="shared" si="2"/>
        <v>581</v>
      </c>
      <c r="H20" s="11">
        <f t="shared" si="3"/>
        <v>193.66666666666666</v>
      </c>
    </row>
    <row r="21" spans="1:8" ht="15">
      <c r="A21" s="6">
        <v>6</v>
      </c>
      <c r="B21" s="7" t="s">
        <v>87</v>
      </c>
      <c r="C21" s="58">
        <v>23</v>
      </c>
      <c r="D21" s="9">
        <v>195</v>
      </c>
      <c r="E21" s="9">
        <v>207</v>
      </c>
      <c r="F21" s="9">
        <v>154</v>
      </c>
      <c r="G21" s="10">
        <f t="shared" si="2"/>
        <v>556</v>
      </c>
      <c r="H21" s="11">
        <f t="shared" si="3"/>
        <v>185.33333333333334</v>
      </c>
    </row>
    <row r="22" spans="1:8" ht="15">
      <c r="A22" s="6">
        <v>7</v>
      </c>
      <c r="B22" s="7" t="s">
        <v>81</v>
      </c>
      <c r="C22" s="58">
        <v>17</v>
      </c>
      <c r="D22" s="9">
        <v>188</v>
      </c>
      <c r="E22" s="9">
        <v>190</v>
      </c>
      <c r="F22" s="9">
        <v>177</v>
      </c>
      <c r="G22" s="10">
        <f t="shared" si="2"/>
        <v>555</v>
      </c>
      <c r="H22" s="11">
        <f t="shared" si="3"/>
        <v>185</v>
      </c>
    </row>
    <row r="23" spans="1:8" ht="15">
      <c r="A23" s="6">
        <v>8</v>
      </c>
      <c r="B23" s="7" t="s">
        <v>143</v>
      </c>
      <c r="C23" s="58">
        <v>28</v>
      </c>
      <c r="D23" s="9">
        <v>200</v>
      </c>
      <c r="E23" s="9">
        <v>160</v>
      </c>
      <c r="F23" s="9">
        <v>181</v>
      </c>
      <c r="G23" s="10">
        <f t="shared" si="2"/>
        <v>541</v>
      </c>
      <c r="H23" s="11">
        <f t="shared" si="3"/>
        <v>180.33333333333334</v>
      </c>
    </row>
    <row r="24" spans="1:8" ht="15">
      <c r="A24" s="6">
        <v>9</v>
      </c>
      <c r="B24" s="7" t="s">
        <v>95</v>
      </c>
      <c r="C24" s="58">
        <v>28</v>
      </c>
      <c r="D24" s="9">
        <v>180</v>
      </c>
      <c r="E24" s="9">
        <v>169</v>
      </c>
      <c r="F24" s="9">
        <v>180</v>
      </c>
      <c r="G24" s="10">
        <f t="shared" si="2"/>
        <v>529</v>
      </c>
      <c r="H24" s="11">
        <f aca="true" t="shared" si="4" ref="H24:H30">AVERAGE(D24:F24)</f>
        <v>176.33333333333334</v>
      </c>
    </row>
    <row r="25" spans="1:8" ht="15">
      <c r="A25" s="6">
        <v>10</v>
      </c>
      <c r="B25" s="7" t="s">
        <v>178</v>
      </c>
      <c r="C25" s="58">
        <v>7</v>
      </c>
      <c r="D25" s="9">
        <v>225</v>
      </c>
      <c r="E25" s="9">
        <v>172</v>
      </c>
      <c r="F25" s="9">
        <v>128</v>
      </c>
      <c r="G25" s="10">
        <f t="shared" si="2"/>
        <v>525</v>
      </c>
      <c r="H25" s="11">
        <f t="shared" si="4"/>
        <v>175</v>
      </c>
    </row>
    <row r="26" spans="1:8" ht="15">
      <c r="A26" s="6">
        <v>11</v>
      </c>
      <c r="B26" s="7" t="s">
        <v>179</v>
      </c>
      <c r="C26" s="58">
        <v>18</v>
      </c>
      <c r="D26" s="9">
        <v>168</v>
      </c>
      <c r="E26" s="9">
        <v>158</v>
      </c>
      <c r="F26" s="9">
        <v>196</v>
      </c>
      <c r="G26" s="10">
        <f t="shared" si="2"/>
        <v>522</v>
      </c>
      <c r="H26" s="11">
        <f t="shared" si="4"/>
        <v>174</v>
      </c>
    </row>
    <row r="27" spans="1:8" ht="15">
      <c r="A27" s="6">
        <v>12</v>
      </c>
      <c r="B27" s="7" t="s">
        <v>177</v>
      </c>
      <c r="C27" s="58">
        <v>4</v>
      </c>
      <c r="D27" s="9">
        <v>183</v>
      </c>
      <c r="E27" s="9">
        <v>144</v>
      </c>
      <c r="F27" s="9">
        <v>189</v>
      </c>
      <c r="G27" s="10">
        <f t="shared" si="2"/>
        <v>516</v>
      </c>
      <c r="H27" s="11">
        <f t="shared" si="4"/>
        <v>172</v>
      </c>
    </row>
    <row r="28" spans="1:8" ht="15">
      <c r="A28" s="6">
        <v>13</v>
      </c>
      <c r="B28" s="7" t="s">
        <v>97</v>
      </c>
      <c r="C28" s="58">
        <v>30</v>
      </c>
      <c r="D28" s="9">
        <v>184</v>
      </c>
      <c r="E28" s="9">
        <v>153</v>
      </c>
      <c r="F28" s="9">
        <v>172</v>
      </c>
      <c r="G28" s="10">
        <f t="shared" si="2"/>
        <v>509</v>
      </c>
      <c r="H28" s="11">
        <f t="shared" si="4"/>
        <v>169.66666666666666</v>
      </c>
    </row>
    <row r="29" spans="1:8" ht="15">
      <c r="A29" s="6">
        <v>14</v>
      </c>
      <c r="B29" s="7" t="s">
        <v>93</v>
      </c>
      <c r="C29" s="58">
        <v>27</v>
      </c>
      <c r="D29" s="9">
        <v>187</v>
      </c>
      <c r="E29" s="9">
        <v>157</v>
      </c>
      <c r="F29" s="9">
        <v>158</v>
      </c>
      <c r="G29" s="10">
        <f t="shared" si="2"/>
        <v>502</v>
      </c>
      <c r="H29" s="11">
        <f t="shared" si="4"/>
        <v>167.33333333333334</v>
      </c>
    </row>
    <row r="30" spans="1:8" ht="15">
      <c r="A30" s="6">
        <v>15</v>
      </c>
      <c r="B30" s="7" t="s">
        <v>162</v>
      </c>
      <c r="C30" s="58">
        <v>13</v>
      </c>
      <c r="D30" s="9">
        <v>192</v>
      </c>
      <c r="E30" s="9">
        <v>145</v>
      </c>
      <c r="F30" s="9">
        <v>154</v>
      </c>
      <c r="G30" s="10">
        <f t="shared" si="2"/>
        <v>491</v>
      </c>
      <c r="H30" s="11">
        <f t="shared" si="4"/>
        <v>163.66666666666666</v>
      </c>
    </row>
    <row r="32" ht="15">
      <c r="B32" s="1" t="s">
        <v>180</v>
      </c>
    </row>
    <row r="33" ht="15.75" thickBot="1"/>
    <row r="34" spans="1:8" ht="15.75">
      <c r="A34" s="4" t="s">
        <v>0</v>
      </c>
      <c r="B34" s="5" t="s">
        <v>1</v>
      </c>
      <c r="C34" s="5" t="s">
        <v>2</v>
      </c>
      <c r="D34" s="5" t="s">
        <v>3</v>
      </c>
      <c r="E34" s="5" t="s">
        <v>4</v>
      </c>
      <c r="F34" s="5" t="s">
        <v>5</v>
      </c>
      <c r="G34" s="5" t="s">
        <v>9</v>
      </c>
      <c r="H34" s="5" t="s">
        <v>10</v>
      </c>
    </row>
    <row r="35" spans="1:8" ht="15">
      <c r="A35" s="6">
        <v>1</v>
      </c>
      <c r="B35" s="7" t="s">
        <v>118</v>
      </c>
      <c r="C35" s="59">
        <v>17</v>
      </c>
      <c r="D35" s="9">
        <v>180</v>
      </c>
      <c r="E35" s="9">
        <v>177</v>
      </c>
      <c r="F35" s="9">
        <v>238</v>
      </c>
      <c r="G35" s="10">
        <f aca="true" t="shared" si="5" ref="G35:G40">SUM(D35:F35)</f>
        <v>595</v>
      </c>
      <c r="H35" s="11">
        <f aca="true" t="shared" si="6" ref="H35:H40">AVERAGE(D35:F35)</f>
        <v>198.33333333333334</v>
      </c>
    </row>
    <row r="36" spans="1:8" ht="15">
      <c r="A36" s="6">
        <v>2</v>
      </c>
      <c r="B36" s="7" t="s">
        <v>119</v>
      </c>
      <c r="C36" s="59">
        <v>18</v>
      </c>
      <c r="D36" s="9">
        <v>207</v>
      </c>
      <c r="E36" s="9">
        <v>183</v>
      </c>
      <c r="F36" s="9">
        <v>160</v>
      </c>
      <c r="G36" s="10">
        <f t="shared" si="5"/>
        <v>550</v>
      </c>
      <c r="H36" s="11">
        <f t="shared" si="6"/>
        <v>183.33333333333334</v>
      </c>
    </row>
    <row r="37" spans="1:8" ht="15">
      <c r="A37" s="6">
        <v>3</v>
      </c>
      <c r="B37" s="7" t="s">
        <v>170</v>
      </c>
      <c r="C37" s="59">
        <v>24</v>
      </c>
      <c r="D37" s="9">
        <v>179</v>
      </c>
      <c r="E37" s="9">
        <v>177</v>
      </c>
      <c r="F37" s="9">
        <v>159</v>
      </c>
      <c r="G37" s="10">
        <f t="shared" si="5"/>
        <v>515</v>
      </c>
      <c r="H37" s="11">
        <f t="shared" si="6"/>
        <v>171.66666666666666</v>
      </c>
    </row>
    <row r="38" spans="1:8" ht="15">
      <c r="A38" s="6">
        <v>4</v>
      </c>
      <c r="B38" s="7" t="s">
        <v>109</v>
      </c>
      <c r="C38" s="59">
        <v>9</v>
      </c>
      <c r="D38" s="9">
        <v>169</v>
      </c>
      <c r="E38" s="9">
        <v>138</v>
      </c>
      <c r="F38" s="9">
        <v>200</v>
      </c>
      <c r="G38" s="10">
        <f t="shared" si="5"/>
        <v>507</v>
      </c>
      <c r="H38" s="11">
        <f t="shared" si="6"/>
        <v>169</v>
      </c>
    </row>
    <row r="39" spans="1:8" ht="15">
      <c r="A39" s="6">
        <v>5</v>
      </c>
      <c r="B39" s="7" t="s">
        <v>181</v>
      </c>
      <c r="C39" s="59">
        <v>5</v>
      </c>
      <c r="D39" s="9">
        <v>158</v>
      </c>
      <c r="E39" s="9">
        <v>166</v>
      </c>
      <c r="F39" s="9">
        <v>182</v>
      </c>
      <c r="G39" s="10">
        <f t="shared" si="5"/>
        <v>506</v>
      </c>
      <c r="H39" s="11">
        <f t="shared" si="6"/>
        <v>168.66666666666666</v>
      </c>
    </row>
    <row r="40" spans="1:8" ht="15">
      <c r="A40" s="6">
        <v>6</v>
      </c>
      <c r="B40" s="7" t="s">
        <v>140</v>
      </c>
      <c r="C40" s="59">
        <v>22</v>
      </c>
      <c r="D40" s="9">
        <v>105</v>
      </c>
      <c r="E40" s="9">
        <v>163</v>
      </c>
      <c r="F40" s="9">
        <v>151</v>
      </c>
      <c r="G40" s="10">
        <f t="shared" si="5"/>
        <v>419</v>
      </c>
      <c r="H40" s="11">
        <f t="shared" si="6"/>
        <v>139.66666666666666</v>
      </c>
    </row>
    <row r="42" ht="15">
      <c r="B42" s="1" t="s">
        <v>182</v>
      </c>
    </row>
    <row r="43" ht="15.75" thickBot="1"/>
    <row r="44" spans="1:8" ht="15.75">
      <c r="A44" s="4" t="s">
        <v>0</v>
      </c>
      <c r="B44" s="5" t="s">
        <v>1</v>
      </c>
      <c r="C44" s="5" t="s">
        <v>2</v>
      </c>
      <c r="D44" s="5" t="s">
        <v>3</v>
      </c>
      <c r="E44" s="5" t="s">
        <v>4</v>
      </c>
      <c r="F44" s="5" t="s">
        <v>5</v>
      </c>
      <c r="G44" s="5" t="s">
        <v>9</v>
      </c>
      <c r="H44" s="5" t="s">
        <v>10</v>
      </c>
    </row>
    <row r="45" spans="1:8" ht="15">
      <c r="A45" s="6">
        <v>1</v>
      </c>
      <c r="B45" s="7" t="s">
        <v>68</v>
      </c>
      <c r="C45" s="60">
        <v>8</v>
      </c>
      <c r="D45" s="9">
        <v>234</v>
      </c>
      <c r="E45" s="9">
        <v>190</v>
      </c>
      <c r="F45" s="9">
        <v>236</v>
      </c>
      <c r="G45" s="10">
        <f aca="true" t="shared" si="7" ref="G45:G54">SUM(D45:F45)</f>
        <v>660</v>
      </c>
      <c r="H45" s="11">
        <f aca="true" t="shared" si="8" ref="H45:H54">AVERAGE(D45:F45)</f>
        <v>220</v>
      </c>
    </row>
    <row r="46" spans="1:8" ht="15">
      <c r="A46" s="6">
        <v>2</v>
      </c>
      <c r="B46" s="7" t="s">
        <v>154</v>
      </c>
      <c r="C46" s="60">
        <v>3</v>
      </c>
      <c r="D46" s="9">
        <v>197</v>
      </c>
      <c r="E46" s="9">
        <v>205</v>
      </c>
      <c r="F46" s="9">
        <v>217</v>
      </c>
      <c r="G46" s="10">
        <f t="shared" si="7"/>
        <v>619</v>
      </c>
      <c r="H46" s="11">
        <f t="shared" si="8"/>
        <v>206.33333333333334</v>
      </c>
    </row>
    <row r="47" spans="1:8" ht="15">
      <c r="A47" s="6">
        <v>3</v>
      </c>
      <c r="B47" s="7" t="s">
        <v>72</v>
      </c>
      <c r="C47" s="60">
        <v>10</v>
      </c>
      <c r="D47" s="9">
        <v>226</v>
      </c>
      <c r="E47" s="9">
        <v>191</v>
      </c>
      <c r="F47" s="9">
        <v>194</v>
      </c>
      <c r="G47" s="10">
        <f t="shared" si="7"/>
        <v>611</v>
      </c>
      <c r="H47" s="11">
        <f t="shared" si="8"/>
        <v>203.66666666666666</v>
      </c>
    </row>
    <row r="48" spans="1:8" ht="15">
      <c r="A48" s="6">
        <v>4</v>
      </c>
      <c r="B48" s="7" t="s">
        <v>102</v>
      </c>
      <c r="C48" s="60">
        <v>33</v>
      </c>
      <c r="D48" s="9">
        <v>181</v>
      </c>
      <c r="E48" s="9">
        <v>217</v>
      </c>
      <c r="F48" s="9">
        <v>179</v>
      </c>
      <c r="G48" s="10">
        <f t="shared" si="7"/>
        <v>577</v>
      </c>
      <c r="H48" s="11">
        <f t="shared" si="8"/>
        <v>192.33333333333334</v>
      </c>
    </row>
    <row r="49" spans="1:8" ht="15">
      <c r="A49" s="6">
        <v>5</v>
      </c>
      <c r="B49" s="7" t="s">
        <v>183</v>
      </c>
      <c r="C49" s="60">
        <v>32</v>
      </c>
      <c r="D49" s="9">
        <v>196</v>
      </c>
      <c r="E49" s="9">
        <v>163</v>
      </c>
      <c r="F49" s="9">
        <v>203</v>
      </c>
      <c r="G49" s="10">
        <f t="shared" si="7"/>
        <v>562</v>
      </c>
      <c r="H49" s="11">
        <f t="shared" si="8"/>
        <v>187.33333333333334</v>
      </c>
    </row>
    <row r="50" spans="1:8" ht="15">
      <c r="A50" s="6">
        <v>6</v>
      </c>
      <c r="B50" s="7" t="s">
        <v>69</v>
      </c>
      <c r="C50" s="60">
        <v>8</v>
      </c>
      <c r="D50" s="9">
        <v>193</v>
      </c>
      <c r="E50" s="9">
        <v>173</v>
      </c>
      <c r="F50" s="9">
        <v>177</v>
      </c>
      <c r="G50" s="10">
        <f t="shared" si="7"/>
        <v>543</v>
      </c>
      <c r="H50" s="11">
        <f t="shared" si="8"/>
        <v>181</v>
      </c>
    </row>
    <row r="51" spans="1:8" ht="15">
      <c r="A51" s="6">
        <v>7</v>
      </c>
      <c r="B51" s="7" t="s">
        <v>84</v>
      </c>
      <c r="C51" s="60">
        <v>20</v>
      </c>
      <c r="D51" s="9">
        <v>221</v>
      </c>
      <c r="E51" s="9">
        <v>153</v>
      </c>
      <c r="F51" s="9">
        <v>168</v>
      </c>
      <c r="G51" s="10">
        <f t="shared" si="7"/>
        <v>542</v>
      </c>
      <c r="H51" s="11">
        <f t="shared" si="8"/>
        <v>180.66666666666666</v>
      </c>
    </row>
    <row r="52" spans="1:8" ht="15">
      <c r="A52" s="6">
        <v>8</v>
      </c>
      <c r="B52" s="7" t="s">
        <v>70</v>
      </c>
      <c r="C52" s="60">
        <v>9</v>
      </c>
      <c r="D52" s="9">
        <v>155</v>
      </c>
      <c r="E52" s="9">
        <v>171</v>
      </c>
      <c r="F52" s="9">
        <v>199</v>
      </c>
      <c r="G52" s="10">
        <f t="shared" si="7"/>
        <v>525</v>
      </c>
      <c r="H52" s="11">
        <f t="shared" si="8"/>
        <v>175</v>
      </c>
    </row>
    <row r="53" spans="1:8" ht="15">
      <c r="A53" s="6">
        <v>9</v>
      </c>
      <c r="B53" s="7" t="s">
        <v>99</v>
      </c>
      <c r="C53" s="60">
        <v>31</v>
      </c>
      <c r="D53" s="9">
        <v>148</v>
      </c>
      <c r="E53" s="9">
        <v>173</v>
      </c>
      <c r="F53" s="9">
        <v>173</v>
      </c>
      <c r="G53" s="10">
        <f t="shared" si="7"/>
        <v>494</v>
      </c>
      <c r="H53" s="11">
        <f t="shared" si="8"/>
        <v>164.66666666666666</v>
      </c>
    </row>
    <row r="54" spans="1:8" ht="15">
      <c r="A54" s="6">
        <v>10</v>
      </c>
      <c r="B54" s="7" t="s">
        <v>132</v>
      </c>
      <c r="C54" s="60">
        <v>6</v>
      </c>
      <c r="D54" s="9">
        <v>131</v>
      </c>
      <c r="E54" s="9">
        <v>110</v>
      </c>
      <c r="F54" s="9">
        <v>172</v>
      </c>
      <c r="G54" s="10">
        <f t="shared" si="7"/>
        <v>413</v>
      </c>
      <c r="H54" s="11">
        <f t="shared" si="8"/>
        <v>137.66666666666666</v>
      </c>
    </row>
    <row r="56" ht="15">
      <c r="B56" s="1" t="s">
        <v>184</v>
      </c>
    </row>
    <row r="57" ht="15.75" thickBot="1"/>
    <row r="58" spans="1:8" ht="15.75">
      <c r="A58" s="4" t="s">
        <v>0</v>
      </c>
      <c r="B58" s="5" t="s">
        <v>1</v>
      </c>
      <c r="C58" s="5" t="s">
        <v>2</v>
      </c>
      <c r="D58" s="5" t="s">
        <v>3</v>
      </c>
      <c r="E58" s="5" t="s">
        <v>4</v>
      </c>
      <c r="F58" s="5" t="s">
        <v>5</v>
      </c>
      <c r="G58" s="5" t="s">
        <v>9</v>
      </c>
      <c r="H58" s="5" t="s">
        <v>10</v>
      </c>
    </row>
    <row r="59" spans="1:8" ht="15">
      <c r="A59" s="6">
        <v>1</v>
      </c>
      <c r="B59" s="7" t="s">
        <v>124</v>
      </c>
      <c r="C59" s="61">
        <v>21</v>
      </c>
      <c r="D59" s="9">
        <v>256</v>
      </c>
      <c r="E59" s="9">
        <v>246</v>
      </c>
      <c r="F59" s="9">
        <v>184</v>
      </c>
      <c r="G59" s="10">
        <f>SUM(D59:F59)</f>
        <v>686</v>
      </c>
      <c r="H59" s="11">
        <f>AVERAGE(D59:F59)</f>
        <v>228.66666666666666</v>
      </c>
    </row>
    <row r="60" spans="1:8" ht="15">
      <c r="A60" s="6">
        <v>2</v>
      </c>
      <c r="B60" s="7" t="s">
        <v>123</v>
      </c>
      <c r="C60" s="61">
        <v>20</v>
      </c>
      <c r="D60" s="9">
        <v>164</v>
      </c>
      <c r="E60" s="9">
        <v>243</v>
      </c>
      <c r="F60" s="9">
        <v>193</v>
      </c>
      <c r="G60" s="10">
        <f>SUM(D60:F60)</f>
        <v>600</v>
      </c>
      <c r="H60" s="11">
        <f>AVERAGE(D60:F60)</f>
        <v>200</v>
      </c>
    </row>
    <row r="61" spans="1:8" ht="15">
      <c r="A61" s="6">
        <v>3</v>
      </c>
      <c r="B61" s="7" t="s">
        <v>111</v>
      </c>
      <c r="C61" s="61">
        <v>12</v>
      </c>
      <c r="D61" s="9">
        <v>192</v>
      </c>
      <c r="E61" s="9">
        <v>181</v>
      </c>
      <c r="F61" s="9">
        <v>202</v>
      </c>
      <c r="G61" s="10">
        <f>SUM(D61:F61)</f>
        <v>575</v>
      </c>
      <c r="H61" s="11">
        <f>AVERAGE(D61:F61)</f>
        <v>191.66666666666666</v>
      </c>
    </row>
    <row r="62" spans="1:8" ht="15">
      <c r="A62" s="6">
        <v>4</v>
      </c>
      <c r="B62" s="7" t="s">
        <v>171</v>
      </c>
      <c r="C62" s="61">
        <v>25</v>
      </c>
      <c r="D62" s="9">
        <v>208</v>
      </c>
      <c r="E62" s="9">
        <v>152</v>
      </c>
      <c r="F62" s="9">
        <v>187</v>
      </c>
      <c r="G62" s="10">
        <f>SUM(D62:F62)</f>
        <v>547</v>
      </c>
      <c r="H62" s="11">
        <f>AVERAGE(D62:F62)</f>
        <v>182.33333333333334</v>
      </c>
    </row>
    <row r="63" spans="1:8" ht="15">
      <c r="A63" s="6">
        <v>5</v>
      </c>
      <c r="B63" s="7" t="s">
        <v>173</v>
      </c>
      <c r="C63" s="61">
        <v>31</v>
      </c>
      <c r="D63" s="9">
        <v>197</v>
      </c>
      <c r="E63" s="9">
        <v>141</v>
      </c>
      <c r="F63" s="9">
        <v>180</v>
      </c>
      <c r="G63" s="10">
        <f>SUM(D63:F63)</f>
        <v>518</v>
      </c>
      <c r="H63" s="11">
        <f>AVERAGE(D63:F63)</f>
        <v>172.66666666666666</v>
      </c>
    </row>
  </sheetData>
  <sheetProtection/>
  <mergeCells count="3">
    <mergeCell ref="A1:B1"/>
    <mergeCell ref="D1:F1"/>
    <mergeCell ref="G1:H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4"/>
  <sheetViews>
    <sheetView showZeros="0" zoomScalePageLayoutView="0" workbookViewId="0" topLeftCell="A34">
      <selection activeCell="B58" sqref="B58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69" t="s">
        <v>175</v>
      </c>
      <c r="B1" s="64"/>
      <c r="D1" s="70"/>
      <c r="E1" s="64"/>
      <c r="F1" s="64"/>
      <c r="G1" s="71"/>
      <c r="H1" s="71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156</v>
      </c>
      <c r="C4" s="8">
        <v>3</v>
      </c>
      <c r="D4" s="9">
        <v>174</v>
      </c>
      <c r="E4" s="9">
        <v>202</v>
      </c>
      <c r="F4" s="9">
        <v>190</v>
      </c>
      <c r="G4" s="10">
        <f aca="true" t="shared" si="0" ref="G4:G9">SUM(D4:F4)</f>
        <v>566</v>
      </c>
      <c r="H4" s="11">
        <f aca="true" t="shared" si="1" ref="H4:H9">AVERAGE(D4:F4)</f>
        <v>188.66666666666666</v>
      </c>
    </row>
    <row r="5" spans="1:8" ht="15">
      <c r="A5" s="6">
        <v>2</v>
      </c>
      <c r="B5" s="7" t="s">
        <v>144</v>
      </c>
      <c r="C5" s="8">
        <v>28</v>
      </c>
      <c r="D5" s="9">
        <v>171</v>
      </c>
      <c r="E5" s="9">
        <v>185</v>
      </c>
      <c r="F5" s="9">
        <v>208</v>
      </c>
      <c r="G5" s="10">
        <f t="shared" si="0"/>
        <v>564</v>
      </c>
      <c r="H5" s="11">
        <f t="shared" si="1"/>
        <v>188</v>
      </c>
    </row>
    <row r="6" spans="1:8" ht="15">
      <c r="A6" s="6">
        <v>3</v>
      </c>
      <c r="B6" s="7" t="s">
        <v>135</v>
      </c>
      <c r="C6" s="8">
        <v>13</v>
      </c>
      <c r="D6" s="9">
        <v>159</v>
      </c>
      <c r="E6" s="9">
        <v>146</v>
      </c>
      <c r="F6" s="9">
        <v>237</v>
      </c>
      <c r="G6" s="10">
        <f t="shared" si="0"/>
        <v>542</v>
      </c>
      <c r="H6" s="11">
        <f t="shared" si="1"/>
        <v>180.66666666666666</v>
      </c>
    </row>
    <row r="7" spans="1:8" ht="15">
      <c r="A7" s="6">
        <v>4</v>
      </c>
      <c r="B7" s="7" t="s">
        <v>104</v>
      </c>
      <c r="C7" s="8">
        <v>34</v>
      </c>
      <c r="D7" s="9">
        <v>151</v>
      </c>
      <c r="E7" s="9">
        <v>168</v>
      </c>
      <c r="F7" s="9">
        <v>170</v>
      </c>
      <c r="G7" s="10">
        <f t="shared" si="0"/>
        <v>489</v>
      </c>
      <c r="H7" s="11">
        <f t="shared" si="1"/>
        <v>163</v>
      </c>
    </row>
    <row r="8" spans="1:8" ht="15">
      <c r="A8" s="6">
        <v>5</v>
      </c>
      <c r="B8" s="7" t="s">
        <v>134</v>
      </c>
      <c r="C8" s="8">
        <v>10</v>
      </c>
      <c r="D8" s="9">
        <v>141</v>
      </c>
      <c r="E8" s="9">
        <v>173</v>
      </c>
      <c r="F8" s="9">
        <v>122</v>
      </c>
      <c r="G8" s="10">
        <f t="shared" si="0"/>
        <v>436</v>
      </c>
      <c r="H8" s="11">
        <f t="shared" si="1"/>
        <v>145.33333333333334</v>
      </c>
    </row>
    <row r="9" spans="1:8" ht="15">
      <c r="A9" s="6">
        <v>6</v>
      </c>
      <c r="B9" s="7" t="s">
        <v>136</v>
      </c>
      <c r="C9" s="8">
        <v>17</v>
      </c>
      <c r="D9" s="9">
        <v>159</v>
      </c>
      <c r="E9" s="9">
        <v>129</v>
      </c>
      <c r="F9" s="9">
        <v>133</v>
      </c>
      <c r="G9" s="10">
        <f t="shared" si="0"/>
        <v>421</v>
      </c>
      <c r="H9" s="11">
        <f t="shared" si="1"/>
        <v>140.33333333333334</v>
      </c>
    </row>
    <row r="12" ht="15">
      <c r="B12" s="1" t="s">
        <v>176</v>
      </c>
    </row>
    <row r="13" ht="15.75" thickBot="1"/>
    <row r="14" spans="1:8" ht="15.75">
      <c r="A14" s="4" t="s">
        <v>0</v>
      </c>
      <c r="B14" s="5" t="s">
        <v>1</v>
      </c>
      <c r="C14" s="5" t="s">
        <v>2</v>
      </c>
      <c r="D14" s="5" t="s">
        <v>3</v>
      </c>
      <c r="E14" s="5" t="s">
        <v>4</v>
      </c>
      <c r="F14" s="5" t="s">
        <v>5</v>
      </c>
      <c r="G14" s="5" t="s">
        <v>9</v>
      </c>
      <c r="H14" s="5" t="s">
        <v>10</v>
      </c>
    </row>
    <row r="15" spans="1:8" ht="15">
      <c r="A15" s="6">
        <v>1</v>
      </c>
      <c r="B15" s="7" t="s">
        <v>167</v>
      </c>
      <c r="C15" s="58">
        <v>26</v>
      </c>
      <c r="D15" s="9">
        <v>220</v>
      </c>
      <c r="E15" s="9">
        <v>183</v>
      </c>
      <c r="F15" s="9">
        <v>199</v>
      </c>
      <c r="G15" s="10">
        <f aca="true" t="shared" si="2" ref="G15:G24">SUM(D15:F15)</f>
        <v>602</v>
      </c>
      <c r="H15" s="11">
        <f aca="true" t="shared" si="3" ref="H15:H24">AVERAGE(D15:F15)</f>
        <v>200.66666666666666</v>
      </c>
    </row>
    <row r="16" spans="1:8" ht="15">
      <c r="A16" s="6">
        <v>2</v>
      </c>
      <c r="B16" s="7" t="s">
        <v>95</v>
      </c>
      <c r="C16" s="58">
        <v>28</v>
      </c>
      <c r="D16" s="9">
        <v>213</v>
      </c>
      <c r="E16" s="9">
        <v>236</v>
      </c>
      <c r="F16" s="9">
        <v>143</v>
      </c>
      <c r="G16" s="10">
        <f t="shared" si="2"/>
        <v>592</v>
      </c>
      <c r="H16" s="11">
        <f t="shared" si="3"/>
        <v>197.33333333333334</v>
      </c>
    </row>
    <row r="17" spans="1:8" ht="15">
      <c r="A17" s="6">
        <v>3</v>
      </c>
      <c r="B17" s="7" t="s">
        <v>81</v>
      </c>
      <c r="C17" s="58">
        <v>17</v>
      </c>
      <c r="D17" s="9">
        <v>204</v>
      </c>
      <c r="E17" s="9">
        <v>181</v>
      </c>
      <c r="F17" s="9">
        <v>167</v>
      </c>
      <c r="G17" s="10">
        <f t="shared" si="2"/>
        <v>552</v>
      </c>
      <c r="H17" s="11">
        <f t="shared" si="3"/>
        <v>184</v>
      </c>
    </row>
    <row r="18" spans="1:8" ht="15">
      <c r="A18" s="6">
        <v>4</v>
      </c>
      <c r="B18" s="7" t="s">
        <v>177</v>
      </c>
      <c r="C18" s="58">
        <v>4</v>
      </c>
      <c r="D18" s="9">
        <v>210</v>
      </c>
      <c r="E18" s="9">
        <v>138</v>
      </c>
      <c r="F18" s="9">
        <v>186</v>
      </c>
      <c r="G18" s="10">
        <f t="shared" si="2"/>
        <v>534</v>
      </c>
      <c r="H18" s="11">
        <f t="shared" si="3"/>
        <v>178</v>
      </c>
    </row>
    <row r="19" spans="1:8" ht="15">
      <c r="A19" s="6">
        <v>5</v>
      </c>
      <c r="B19" s="7" t="s">
        <v>73</v>
      </c>
      <c r="C19" s="58">
        <v>11</v>
      </c>
      <c r="D19" s="9">
        <v>171</v>
      </c>
      <c r="E19" s="9">
        <v>192</v>
      </c>
      <c r="F19" s="9">
        <v>160</v>
      </c>
      <c r="G19" s="10">
        <f t="shared" si="2"/>
        <v>523</v>
      </c>
      <c r="H19" s="11">
        <f t="shared" si="3"/>
        <v>174.33333333333334</v>
      </c>
    </row>
    <row r="20" spans="1:8" ht="15">
      <c r="A20" s="6">
        <v>6</v>
      </c>
      <c r="B20" s="7" t="s">
        <v>97</v>
      </c>
      <c r="C20" s="58">
        <v>30</v>
      </c>
      <c r="D20" s="9">
        <v>233</v>
      </c>
      <c r="E20" s="9">
        <v>120</v>
      </c>
      <c r="F20" s="9">
        <v>168</v>
      </c>
      <c r="G20" s="10">
        <f t="shared" si="2"/>
        <v>521</v>
      </c>
      <c r="H20" s="11">
        <f t="shared" si="3"/>
        <v>173.66666666666666</v>
      </c>
    </row>
    <row r="21" spans="1:8" ht="15">
      <c r="A21" s="6">
        <v>7</v>
      </c>
      <c r="B21" s="7" t="s">
        <v>179</v>
      </c>
      <c r="C21" s="58">
        <v>18</v>
      </c>
      <c r="D21" s="9">
        <v>162</v>
      </c>
      <c r="E21" s="9">
        <v>166</v>
      </c>
      <c r="F21" s="9">
        <v>188</v>
      </c>
      <c r="G21" s="10">
        <f t="shared" si="2"/>
        <v>516</v>
      </c>
      <c r="H21" s="11">
        <f t="shared" si="3"/>
        <v>172</v>
      </c>
    </row>
    <row r="22" spans="1:8" ht="15">
      <c r="A22" s="6">
        <v>8</v>
      </c>
      <c r="B22" s="7" t="s">
        <v>93</v>
      </c>
      <c r="C22" s="58">
        <v>27</v>
      </c>
      <c r="D22" s="9">
        <v>179</v>
      </c>
      <c r="E22" s="9">
        <v>183</v>
      </c>
      <c r="F22" s="9">
        <v>132</v>
      </c>
      <c r="G22" s="10">
        <f t="shared" si="2"/>
        <v>494</v>
      </c>
      <c r="H22" s="11">
        <f t="shared" si="3"/>
        <v>164.66666666666666</v>
      </c>
    </row>
    <row r="23" spans="1:8" ht="15">
      <c r="A23" s="6">
        <v>9</v>
      </c>
      <c r="B23" s="7" t="s">
        <v>178</v>
      </c>
      <c r="C23" s="58">
        <v>7</v>
      </c>
      <c r="D23" s="9">
        <v>200</v>
      </c>
      <c r="E23" s="9">
        <v>150</v>
      </c>
      <c r="F23" s="9">
        <v>142</v>
      </c>
      <c r="G23" s="10">
        <f t="shared" si="2"/>
        <v>492</v>
      </c>
      <c r="H23" s="11">
        <f t="shared" si="3"/>
        <v>164</v>
      </c>
    </row>
    <row r="24" spans="1:8" ht="15">
      <c r="A24" s="6">
        <v>10</v>
      </c>
      <c r="B24" s="7" t="s">
        <v>143</v>
      </c>
      <c r="C24" s="58">
        <v>28</v>
      </c>
      <c r="D24" s="9">
        <v>156</v>
      </c>
      <c r="E24" s="9">
        <v>127</v>
      </c>
      <c r="F24" s="9">
        <v>141</v>
      </c>
      <c r="G24" s="10">
        <f t="shared" si="2"/>
        <v>424</v>
      </c>
      <c r="H24" s="11">
        <f t="shared" si="3"/>
        <v>141.33333333333334</v>
      </c>
    </row>
    <row r="26" ht="15">
      <c r="B26" s="1" t="s">
        <v>180</v>
      </c>
    </row>
    <row r="27" ht="15.75" thickBot="1"/>
    <row r="28" spans="1:8" ht="15.75">
      <c r="A28" s="4" t="s">
        <v>0</v>
      </c>
      <c r="B28" s="5" t="s">
        <v>1</v>
      </c>
      <c r="C28" s="5" t="s">
        <v>2</v>
      </c>
      <c r="D28" s="5" t="s">
        <v>3</v>
      </c>
      <c r="E28" s="5" t="s">
        <v>4</v>
      </c>
      <c r="F28" s="5" t="s">
        <v>5</v>
      </c>
      <c r="G28" s="5" t="s">
        <v>9</v>
      </c>
      <c r="H28" s="5" t="s">
        <v>10</v>
      </c>
    </row>
    <row r="29" spans="1:8" ht="15">
      <c r="A29" s="6">
        <v>1</v>
      </c>
      <c r="B29" s="7" t="s">
        <v>181</v>
      </c>
      <c r="C29" s="59">
        <v>5</v>
      </c>
      <c r="D29" s="9">
        <v>160</v>
      </c>
      <c r="E29" s="9">
        <v>193</v>
      </c>
      <c r="F29" s="9">
        <v>167</v>
      </c>
      <c r="G29" s="10">
        <f>SUM(D29:F29)</f>
        <v>520</v>
      </c>
      <c r="H29" s="11">
        <f>AVERAGE(D29:F29)</f>
        <v>173.33333333333334</v>
      </c>
    </row>
    <row r="30" spans="1:8" ht="15">
      <c r="A30" s="6">
        <v>2</v>
      </c>
      <c r="B30" s="7" t="s">
        <v>119</v>
      </c>
      <c r="C30" s="59">
        <v>18</v>
      </c>
      <c r="D30" s="9">
        <v>169</v>
      </c>
      <c r="E30" s="9">
        <v>147</v>
      </c>
      <c r="F30" s="9">
        <v>200</v>
      </c>
      <c r="G30" s="10">
        <f>SUM(D30:F30)</f>
        <v>516</v>
      </c>
      <c r="H30" s="11">
        <f>AVERAGE(D30:F30)</f>
        <v>172</v>
      </c>
    </row>
    <row r="31" spans="1:8" ht="15">
      <c r="A31" s="6">
        <v>3</v>
      </c>
      <c r="B31" s="7" t="s">
        <v>118</v>
      </c>
      <c r="C31" s="59">
        <v>17</v>
      </c>
      <c r="D31" s="9">
        <v>179</v>
      </c>
      <c r="E31" s="9">
        <v>167</v>
      </c>
      <c r="F31" s="9">
        <v>157</v>
      </c>
      <c r="G31" s="10">
        <f>SUM(D31:F31)</f>
        <v>503</v>
      </c>
      <c r="H31" s="11">
        <f>AVERAGE(D31:F31)</f>
        <v>167.66666666666666</v>
      </c>
    </row>
    <row r="32" spans="1:8" ht="15">
      <c r="A32" s="6">
        <v>4</v>
      </c>
      <c r="B32" s="7" t="s">
        <v>140</v>
      </c>
      <c r="C32" s="59">
        <v>22</v>
      </c>
      <c r="D32" s="9">
        <v>144</v>
      </c>
      <c r="E32" s="9">
        <v>169</v>
      </c>
      <c r="F32" s="9">
        <v>163</v>
      </c>
      <c r="G32" s="10">
        <f>SUM(D32:F32)</f>
        <v>476</v>
      </c>
      <c r="H32" s="11">
        <f>AVERAGE(D32:F32)</f>
        <v>158.66666666666666</v>
      </c>
    </row>
    <row r="33" spans="1:8" ht="15">
      <c r="A33" s="6">
        <v>5</v>
      </c>
      <c r="B33" s="7" t="s">
        <v>109</v>
      </c>
      <c r="C33" s="59">
        <v>9</v>
      </c>
      <c r="D33" s="9">
        <v>127</v>
      </c>
      <c r="E33" s="9">
        <v>209</v>
      </c>
      <c r="F33" s="9">
        <v>124</v>
      </c>
      <c r="G33" s="10">
        <f>SUM(D33:F33)</f>
        <v>460</v>
      </c>
      <c r="H33" s="11">
        <f>AVERAGE(D33:F33)</f>
        <v>153.33333333333334</v>
      </c>
    </row>
    <row r="35" ht="15">
      <c r="B35" s="1" t="s">
        <v>182</v>
      </c>
    </row>
    <row r="36" ht="15.75" thickBot="1"/>
    <row r="37" spans="1:8" ht="15.75">
      <c r="A37" s="4" t="s">
        <v>0</v>
      </c>
      <c r="B37" s="5" t="s">
        <v>1</v>
      </c>
      <c r="C37" s="5" t="s">
        <v>2</v>
      </c>
      <c r="D37" s="5" t="s">
        <v>3</v>
      </c>
      <c r="E37" s="5" t="s">
        <v>4</v>
      </c>
      <c r="F37" s="5" t="s">
        <v>5</v>
      </c>
      <c r="G37" s="5" t="s">
        <v>9</v>
      </c>
      <c r="H37" s="5" t="s">
        <v>10</v>
      </c>
    </row>
    <row r="38" spans="1:8" ht="15">
      <c r="A38" s="6">
        <v>1</v>
      </c>
      <c r="B38" s="7" t="s">
        <v>102</v>
      </c>
      <c r="C38" s="60">
        <v>33</v>
      </c>
      <c r="D38" s="9">
        <v>191</v>
      </c>
      <c r="E38" s="9">
        <v>266</v>
      </c>
      <c r="F38" s="9">
        <v>208</v>
      </c>
      <c r="G38" s="10">
        <f aca="true" t="shared" si="4" ref="G38:G45">SUM(D38:F38)</f>
        <v>665</v>
      </c>
      <c r="H38" s="11">
        <f aca="true" t="shared" si="5" ref="H38:H45">AVERAGE(D38:F38)</f>
        <v>221.66666666666666</v>
      </c>
    </row>
    <row r="39" spans="1:8" ht="15">
      <c r="A39" s="6">
        <v>2</v>
      </c>
      <c r="B39" s="7" t="s">
        <v>69</v>
      </c>
      <c r="C39" s="60">
        <v>8</v>
      </c>
      <c r="D39" s="9">
        <v>245</v>
      </c>
      <c r="E39" s="9">
        <v>213</v>
      </c>
      <c r="F39" s="9">
        <v>206</v>
      </c>
      <c r="G39" s="10">
        <f t="shared" si="4"/>
        <v>664</v>
      </c>
      <c r="H39" s="11">
        <f t="shared" si="5"/>
        <v>221.33333333333334</v>
      </c>
    </row>
    <row r="40" spans="1:8" ht="15">
      <c r="A40" s="6">
        <v>3</v>
      </c>
      <c r="B40" s="7" t="s">
        <v>84</v>
      </c>
      <c r="C40" s="60">
        <v>20</v>
      </c>
      <c r="D40" s="9">
        <v>160</v>
      </c>
      <c r="E40" s="9">
        <v>197</v>
      </c>
      <c r="F40" s="9">
        <v>235</v>
      </c>
      <c r="G40" s="10">
        <f t="shared" si="4"/>
        <v>592</v>
      </c>
      <c r="H40" s="11">
        <f t="shared" si="5"/>
        <v>197.33333333333334</v>
      </c>
    </row>
    <row r="41" spans="1:8" ht="15">
      <c r="A41" s="6">
        <v>4</v>
      </c>
      <c r="B41" s="7" t="s">
        <v>72</v>
      </c>
      <c r="C41" s="60">
        <v>10</v>
      </c>
      <c r="D41" s="9">
        <v>207</v>
      </c>
      <c r="E41" s="9">
        <v>150</v>
      </c>
      <c r="F41" s="9">
        <v>206</v>
      </c>
      <c r="G41" s="10">
        <f t="shared" si="4"/>
        <v>563</v>
      </c>
      <c r="H41" s="11">
        <f t="shared" si="5"/>
        <v>187.66666666666666</v>
      </c>
    </row>
    <row r="42" spans="1:8" ht="15">
      <c r="A42" s="6">
        <v>5</v>
      </c>
      <c r="B42" s="7" t="s">
        <v>70</v>
      </c>
      <c r="C42" s="60">
        <v>9</v>
      </c>
      <c r="D42" s="9">
        <v>166</v>
      </c>
      <c r="E42" s="9">
        <v>212</v>
      </c>
      <c r="F42" s="9">
        <v>183</v>
      </c>
      <c r="G42" s="10">
        <f t="shared" si="4"/>
        <v>561</v>
      </c>
      <c r="H42" s="11">
        <f t="shared" si="5"/>
        <v>187</v>
      </c>
    </row>
    <row r="43" spans="1:8" ht="15">
      <c r="A43" s="6">
        <v>6</v>
      </c>
      <c r="B43" s="7" t="s">
        <v>183</v>
      </c>
      <c r="C43" s="60">
        <v>32</v>
      </c>
      <c r="D43" s="9">
        <v>158</v>
      </c>
      <c r="E43" s="9">
        <v>191</v>
      </c>
      <c r="F43" s="9">
        <v>204</v>
      </c>
      <c r="G43" s="10">
        <f t="shared" si="4"/>
        <v>553</v>
      </c>
      <c r="H43" s="11">
        <f t="shared" si="5"/>
        <v>184.33333333333334</v>
      </c>
    </row>
    <row r="44" spans="1:8" ht="15">
      <c r="A44" s="6">
        <v>7</v>
      </c>
      <c r="B44" s="7" t="s">
        <v>99</v>
      </c>
      <c r="C44" s="60">
        <v>31</v>
      </c>
      <c r="D44" s="9">
        <v>161</v>
      </c>
      <c r="E44" s="9">
        <v>204</v>
      </c>
      <c r="F44" s="9">
        <v>132</v>
      </c>
      <c r="G44" s="10">
        <f t="shared" si="4"/>
        <v>497</v>
      </c>
      <c r="H44" s="11">
        <f t="shared" si="5"/>
        <v>165.66666666666666</v>
      </c>
    </row>
    <row r="45" spans="1:8" ht="15">
      <c r="A45" s="6">
        <v>8</v>
      </c>
      <c r="B45" s="7" t="s">
        <v>132</v>
      </c>
      <c r="C45" s="60">
        <v>6</v>
      </c>
      <c r="D45" s="9">
        <v>168</v>
      </c>
      <c r="E45" s="9">
        <v>139</v>
      </c>
      <c r="F45" s="9">
        <v>170</v>
      </c>
      <c r="G45" s="10">
        <f t="shared" si="4"/>
        <v>477</v>
      </c>
      <c r="H45" s="11">
        <f t="shared" si="5"/>
        <v>159</v>
      </c>
    </row>
    <row r="47" ht="15">
      <c r="B47" s="1" t="s">
        <v>184</v>
      </c>
    </row>
    <row r="48" ht="15.75" thickBot="1"/>
    <row r="49" spans="1:8" ht="15.75">
      <c r="A49" s="4" t="s">
        <v>0</v>
      </c>
      <c r="B49" s="5" t="s">
        <v>1</v>
      </c>
      <c r="C49" s="5" t="s">
        <v>2</v>
      </c>
      <c r="D49" s="5" t="s">
        <v>3</v>
      </c>
      <c r="E49" s="5" t="s">
        <v>4</v>
      </c>
      <c r="F49" s="5" t="s">
        <v>5</v>
      </c>
      <c r="G49" s="5" t="s">
        <v>9</v>
      </c>
      <c r="H49" s="5" t="s">
        <v>10</v>
      </c>
    </row>
    <row r="50" spans="1:8" ht="15">
      <c r="A50" s="6">
        <v>1</v>
      </c>
      <c r="B50" s="7" t="s">
        <v>124</v>
      </c>
      <c r="C50" s="61">
        <v>21</v>
      </c>
      <c r="D50" s="9">
        <v>246</v>
      </c>
      <c r="E50" s="9">
        <v>208</v>
      </c>
      <c r="F50" s="9">
        <v>246</v>
      </c>
      <c r="G50" s="10">
        <f>SUM(D50:F50)</f>
        <v>700</v>
      </c>
      <c r="H50" s="11">
        <f>AVERAGE(D50:F50)</f>
        <v>233.33333333333334</v>
      </c>
    </row>
    <row r="51" spans="1:8" ht="15">
      <c r="A51" s="6">
        <v>2</v>
      </c>
      <c r="B51" s="7" t="s">
        <v>111</v>
      </c>
      <c r="C51" s="61">
        <v>12</v>
      </c>
      <c r="D51" s="9">
        <v>187</v>
      </c>
      <c r="E51" s="9">
        <v>199</v>
      </c>
      <c r="F51" s="9">
        <v>195</v>
      </c>
      <c r="G51" s="10">
        <f>SUM(D51:F51)</f>
        <v>581</v>
      </c>
      <c r="H51" s="11">
        <f>AVERAGE(D51:F51)</f>
        <v>193.66666666666666</v>
      </c>
    </row>
    <row r="52" spans="1:8" ht="15">
      <c r="A52" s="6">
        <v>3</v>
      </c>
      <c r="B52" s="7" t="s">
        <v>123</v>
      </c>
      <c r="C52" s="61">
        <v>20</v>
      </c>
      <c r="D52" s="9">
        <v>195</v>
      </c>
      <c r="E52" s="9">
        <v>188</v>
      </c>
      <c r="F52" s="9">
        <v>146</v>
      </c>
      <c r="G52" s="10">
        <f>SUM(D52:F52)</f>
        <v>529</v>
      </c>
      <c r="H52" s="11">
        <f>AVERAGE(D52:F52)</f>
        <v>176.33333333333334</v>
      </c>
    </row>
    <row r="53" spans="1:8" ht="15">
      <c r="A53" s="6">
        <v>4</v>
      </c>
      <c r="B53" s="7" t="s">
        <v>171</v>
      </c>
      <c r="C53" s="61">
        <v>25</v>
      </c>
      <c r="D53" s="9">
        <v>161</v>
      </c>
      <c r="E53" s="9">
        <v>176</v>
      </c>
      <c r="F53" s="9">
        <v>190</v>
      </c>
      <c r="G53" s="10">
        <f>SUM(D53:F53)</f>
        <v>527</v>
      </c>
      <c r="H53" s="11">
        <f>AVERAGE(D53:F53)</f>
        <v>175.66666666666666</v>
      </c>
    </row>
    <row r="54" spans="1:8" ht="15">
      <c r="A54" s="6">
        <v>5</v>
      </c>
      <c r="B54" s="7" t="s">
        <v>173</v>
      </c>
      <c r="C54" s="61">
        <v>31</v>
      </c>
      <c r="D54" s="9">
        <v>151</v>
      </c>
      <c r="E54" s="9">
        <v>180</v>
      </c>
      <c r="F54" s="9">
        <v>191</v>
      </c>
      <c r="G54" s="10">
        <f>SUM(D54:F54)</f>
        <v>522</v>
      </c>
      <c r="H54" s="11">
        <f>AVERAGE(D54:F54)</f>
        <v>174</v>
      </c>
    </row>
  </sheetData>
  <sheetProtection/>
  <mergeCells count="3">
    <mergeCell ref="A1:B1"/>
    <mergeCell ref="D1:F1"/>
    <mergeCell ref="G1:H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1">
      <selection activeCell="J22" activeCellId="2" sqref="D27 G25 J22"/>
    </sheetView>
  </sheetViews>
  <sheetFormatPr defaultColWidth="9.140625" defaultRowHeight="12.75"/>
  <sheetData>
    <row r="1" spans="20:23" ht="12.75">
      <c r="T1" s="34">
        <f>F44</f>
        <v>424</v>
      </c>
      <c r="U1" s="34" t="str">
        <f>Boys!B6</f>
        <v>Zach Singer</v>
      </c>
      <c r="V1" s="34"/>
      <c r="W1" s="49" t="s">
        <v>30</v>
      </c>
    </row>
    <row r="2" spans="1:20" ht="12.75">
      <c r="A2" s="34" t="s">
        <v>26</v>
      </c>
      <c r="B2" s="78" t="str">
        <f>Boys!B4</f>
        <v>Jalen Mosley</v>
      </c>
      <c r="C2" s="78"/>
      <c r="D2" s="34">
        <f>F32</f>
        <v>0</v>
      </c>
      <c r="T2" s="47"/>
    </row>
    <row r="3" spans="1:20" ht="12.75">
      <c r="A3" s="35"/>
      <c r="B3" s="35"/>
      <c r="C3" s="35"/>
      <c r="D3" s="30"/>
      <c r="Q3" s="34">
        <f>N38</f>
        <v>437</v>
      </c>
      <c r="R3" s="82" t="s">
        <v>68</v>
      </c>
      <c r="S3" s="83"/>
      <c r="T3" s="47"/>
    </row>
    <row r="4" spans="1:21" ht="12.75">
      <c r="A4" s="88" t="s">
        <v>48</v>
      </c>
      <c r="B4" s="88"/>
      <c r="C4" s="88"/>
      <c r="D4" s="31"/>
      <c r="E4" s="89" t="str">
        <f>B2</f>
        <v>Jalen Mosley</v>
      </c>
      <c r="F4" s="78"/>
      <c r="G4" s="29">
        <f>N32</f>
        <v>440</v>
      </c>
      <c r="Q4" s="47"/>
      <c r="T4" s="84" t="s">
        <v>197</v>
      </c>
      <c r="U4" s="64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8" t="s">
        <v>188</v>
      </c>
      <c r="C6" s="78"/>
      <c r="D6" s="36">
        <f>F33</f>
        <v>0</v>
      </c>
      <c r="G6" s="31"/>
      <c r="Q6" s="47"/>
      <c r="T6" s="46">
        <f>F45</f>
        <v>365</v>
      </c>
      <c r="U6" s="34" t="str">
        <f>Boys!B17</f>
        <v>Maguire Hansche</v>
      </c>
      <c r="V6" s="34"/>
      <c r="W6" s="49" t="s">
        <v>53</v>
      </c>
    </row>
    <row r="7" spans="7:17" ht="12.75">
      <c r="G7" s="31"/>
      <c r="Q7" s="47"/>
    </row>
    <row r="8" spans="5:23" ht="12.75">
      <c r="E8" s="63" t="s">
        <v>191</v>
      </c>
      <c r="F8" s="64"/>
      <c r="G8" s="31"/>
      <c r="H8" s="77" t="s">
        <v>66</v>
      </c>
      <c r="I8" s="78"/>
      <c r="J8" s="29">
        <f>N46</f>
        <v>491</v>
      </c>
      <c r="N8" s="34">
        <f>N49</f>
        <v>470</v>
      </c>
      <c r="O8" s="82" t="s">
        <v>68</v>
      </c>
      <c r="P8" s="83"/>
      <c r="Q8" s="79" t="s">
        <v>194</v>
      </c>
      <c r="R8" s="64"/>
      <c r="T8" s="34">
        <f>F47</f>
        <v>364</v>
      </c>
      <c r="U8" s="34" t="str">
        <f>Boys!B9</f>
        <v>Tyler McNutt</v>
      </c>
      <c r="V8" s="34"/>
      <c r="W8" s="49" t="s">
        <v>31</v>
      </c>
    </row>
    <row r="9" spans="1:20" ht="12.75">
      <c r="A9" s="34" t="s">
        <v>27</v>
      </c>
      <c r="B9" s="78" t="str">
        <f>Boys!B11</f>
        <v>Lucas Pinkus</v>
      </c>
      <c r="C9" s="78"/>
      <c r="D9" s="34">
        <f>F35</f>
        <v>478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87" t="s">
        <v>200</v>
      </c>
      <c r="B11" s="88"/>
      <c r="C11" s="88"/>
      <c r="D11" s="31"/>
      <c r="E11" s="77" t="s">
        <v>66</v>
      </c>
      <c r="F11" s="78"/>
      <c r="G11" s="32">
        <f>N33</f>
        <v>441</v>
      </c>
      <c r="J11" s="31"/>
      <c r="N11" s="47"/>
      <c r="Q11" s="47"/>
      <c r="T11" s="79" t="s">
        <v>198</v>
      </c>
      <c r="U11" s="64"/>
    </row>
    <row r="12" spans="1:23" ht="12.75">
      <c r="A12" s="33"/>
      <c r="B12" s="33"/>
      <c r="C12" s="33"/>
      <c r="D12" s="31"/>
      <c r="J12" s="31"/>
      <c r="N12" s="47"/>
      <c r="Q12" s="46">
        <f>N39</f>
        <v>336</v>
      </c>
      <c r="R12" s="82" t="s">
        <v>103</v>
      </c>
      <c r="S12" s="83"/>
      <c r="T12" s="47"/>
      <c r="W12" s="45"/>
    </row>
    <row r="13" spans="1:23" ht="12.75">
      <c r="A13" s="34" t="s">
        <v>51</v>
      </c>
      <c r="B13" s="78" t="str">
        <f>Boys!B12</f>
        <v>Justin Smith</v>
      </c>
      <c r="C13" s="78"/>
      <c r="D13" s="36">
        <f>F36</f>
        <v>428</v>
      </c>
      <c r="J13" s="31"/>
      <c r="N13" s="47"/>
      <c r="T13" s="46">
        <f>F48</f>
        <v>416</v>
      </c>
      <c r="U13" s="34" t="str">
        <f>Boys!B14</f>
        <v>Connell Kelleher</v>
      </c>
      <c r="V13" s="34"/>
      <c r="W13" s="49" t="s">
        <v>56</v>
      </c>
    </row>
    <row r="14" spans="10:14" ht="12.75">
      <c r="J14" s="31"/>
      <c r="N14" s="47"/>
    </row>
    <row r="15" spans="8:23" ht="12.75">
      <c r="H15" s="63" t="s">
        <v>205</v>
      </c>
      <c r="I15" s="64"/>
      <c r="J15" s="31"/>
      <c r="K15" s="77" t="s">
        <v>66</v>
      </c>
      <c r="L15" s="78"/>
      <c r="M15" s="34">
        <f>N54</f>
        <v>420</v>
      </c>
      <c r="N15" s="79" t="s">
        <v>203</v>
      </c>
      <c r="O15" s="64"/>
      <c r="T15" s="34">
        <f>F50</f>
        <v>431</v>
      </c>
      <c r="U15" s="34" t="str">
        <f>Boys!B10</f>
        <v>Sean Connelly</v>
      </c>
      <c r="V15" s="34"/>
      <c r="W15" s="49" t="s">
        <v>33</v>
      </c>
    </row>
    <row r="16" spans="1:20" ht="12.75">
      <c r="A16" s="34" t="s">
        <v>29</v>
      </c>
      <c r="B16" s="78" t="str">
        <f>Boys!B8</f>
        <v>Payne Fakler</v>
      </c>
      <c r="C16" s="78"/>
      <c r="D16" s="34">
        <f>F38</f>
        <v>296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85" t="s">
        <v>207</v>
      </c>
      <c r="L17" s="86"/>
      <c r="M17" s="86"/>
      <c r="N17" s="47"/>
      <c r="Q17" s="34">
        <f>N41</f>
        <v>370</v>
      </c>
      <c r="R17" s="82" t="s">
        <v>77</v>
      </c>
      <c r="S17" s="83"/>
      <c r="T17" s="47"/>
    </row>
    <row r="18" spans="1:21" ht="12.75">
      <c r="A18" s="87" t="s">
        <v>195</v>
      </c>
      <c r="B18" s="88"/>
      <c r="C18" s="88"/>
      <c r="D18" s="31"/>
      <c r="E18" s="77" t="s">
        <v>166</v>
      </c>
      <c r="F18" s="78"/>
      <c r="G18" s="29">
        <f>N35</f>
        <v>412</v>
      </c>
      <c r="J18" s="31"/>
      <c r="N18" s="47"/>
      <c r="Q18" s="47"/>
      <c r="T18" s="79" t="s">
        <v>199</v>
      </c>
      <c r="U18" s="64"/>
    </row>
    <row r="19" spans="1:20" ht="12.75">
      <c r="A19" s="33"/>
      <c r="B19" s="33"/>
      <c r="C19" s="33"/>
      <c r="D19" s="31"/>
      <c r="G19" s="30"/>
      <c r="J19" s="31"/>
      <c r="K19" s="77" t="s">
        <v>68</v>
      </c>
      <c r="L19" s="78"/>
      <c r="M19" s="36">
        <f>N55</f>
        <v>428</v>
      </c>
      <c r="N19" s="47"/>
      <c r="Q19" s="47"/>
      <c r="T19" s="47"/>
    </row>
    <row r="20" spans="1:23" ht="12.75">
      <c r="A20" s="34" t="s">
        <v>55</v>
      </c>
      <c r="B20" s="78" t="str">
        <f>Boys!B15</f>
        <v>Zachary Carter</v>
      </c>
      <c r="C20" s="78"/>
      <c r="D20" s="36">
        <f>F39</f>
        <v>437</v>
      </c>
      <c r="G20" s="31"/>
      <c r="J20" s="31"/>
      <c r="N20" s="47"/>
      <c r="Q20" s="47"/>
      <c r="T20" s="46">
        <f>F51</f>
        <v>385</v>
      </c>
      <c r="U20" s="34" t="str">
        <f>Boys!B13</f>
        <v>Zach Vasey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63" t="s">
        <v>192</v>
      </c>
      <c r="F22" s="64"/>
      <c r="G22" s="31"/>
      <c r="H22" s="77" t="s">
        <v>90</v>
      </c>
      <c r="I22" s="78"/>
      <c r="J22" s="32">
        <f>N47</f>
        <v>451</v>
      </c>
      <c r="N22" s="46">
        <f>N50</f>
        <v>361</v>
      </c>
      <c r="O22" s="82" t="s">
        <v>89</v>
      </c>
      <c r="P22" s="83"/>
      <c r="Q22" s="79" t="s">
        <v>193</v>
      </c>
      <c r="R22" s="64"/>
      <c r="T22" s="34">
        <f>F53</f>
        <v>0</v>
      </c>
      <c r="U22" s="34" t="str">
        <f>Boys!B5</f>
        <v>Edgar Burgos</v>
      </c>
      <c r="V22" s="34"/>
      <c r="W22" s="49" t="s">
        <v>32</v>
      </c>
    </row>
    <row r="23" spans="1:20" ht="12.75">
      <c r="A23" s="34" t="s">
        <v>28</v>
      </c>
      <c r="B23" s="78" t="str">
        <f>Boys!B7</f>
        <v>Nicholas Fox</v>
      </c>
      <c r="C23" s="78"/>
      <c r="D23" s="34">
        <f>F41</f>
        <v>391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80" t="s">
        <v>68</v>
      </c>
      <c r="L24" s="80"/>
      <c r="M24" s="80"/>
      <c r="Q24" s="47"/>
      <c r="T24" s="47"/>
    </row>
    <row r="25" spans="1:21" ht="12.75">
      <c r="A25" s="88" t="s">
        <v>196</v>
      </c>
      <c r="B25" s="88"/>
      <c r="C25" s="88"/>
      <c r="D25" s="31"/>
      <c r="E25" s="77" t="s">
        <v>90</v>
      </c>
      <c r="F25" s="78"/>
      <c r="G25" s="32">
        <f>N36</f>
        <v>464</v>
      </c>
      <c r="Q25" s="46">
        <f>N42</f>
        <v>386</v>
      </c>
      <c r="R25" s="78" t="str">
        <f>U22</f>
        <v>Edgar Burgos</v>
      </c>
      <c r="S25" s="83"/>
      <c r="T25" s="84" t="s">
        <v>48</v>
      </c>
      <c r="U25" s="64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8" t="str">
        <f>Boys!B16</f>
        <v>Cameron Crowe</v>
      </c>
      <c r="C27" s="78"/>
      <c r="D27" s="36">
        <f>F42</f>
        <v>460</v>
      </c>
      <c r="T27" s="46">
        <f>F54</f>
        <v>0</v>
      </c>
      <c r="U27" s="34" t="s">
        <v>188</v>
      </c>
      <c r="V27" s="34"/>
      <c r="W27" s="49" t="s">
        <v>52</v>
      </c>
    </row>
    <row r="30" spans="1:14" ht="12.75">
      <c r="A30" s="76" t="s">
        <v>49</v>
      </c>
      <c r="B30" s="64"/>
      <c r="C30" s="64"/>
      <c r="D30" s="64"/>
      <c r="E30" s="64"/>
      <c r="F30" s="64"/>
      <c r="I30" s="76" t="s">
        <v>58</v>
      </c>
      <c r="J30" s="76"/>
      <c r="K30" s="76"/>
      <c r="L30" s="76"/>
      <c r="M30" s="76"/>
      <c r="N30" s="76"/>
    </row>
    <row r="32" spans="1:14" ht="12.75">
      <c r="A32" t="s">
        <v>26</v>
      </c>
      <c r="B32" s="64" t="str">
        <f>B2</f>
        <v>Jalen Mosley</v>
      </c>
      <c r="C32" s="64"/>
      <c r="F32">
        <f>D32+E32</f>
        <v>0</v>
      </c>
      <c r="I32" s="64" t="str">
        <f>E4</f>
        <v>Jalen Mosley</v>
      </c>
      <c r="J32" s="64"/>
      <c r="K32" s="64"/>
      <c r="L32">
        <v>202</v>
      </c>
      <c r="M32">
        <v>238</v>
      </c>
      <c r="N32">
        <f>L32+M32</f>
        <v>440</v>
      </c>
    </row>
    <row r="33" spans="1:14" ht="12.75">
      <c r="A33" t="s">
        <v>50</v>
      </c>
      <c r="B33" s="64" t="str">
        <f>B6</f>
        <v>BYE</v>
      </c>
      <c r="C33" s="64"/>
      <c r="F33">
        <f>D33+E33</f>
        <v>0</v>
      </c>
      <c r="I33" s="64" t="str">
        <f>E11</f>
        <v>Lucas Pinkus</v>
      </c>
      <c r="J33" s="64"/>
      <c r="K33" s="64"/>
      <c r="L33">
        <v>245</v>
      </c>
      <c r="M33">
        <v>196</v>
      </c>
      <c r="N33">
        <f>L33+M33</f>
        <v>441</v>
      </c>
    </row>
    <row r="35" spans="1:14" ht="12.75">
      <c r="A35" t="s">
        <v>27</v>
      </c>
      <c r="B35" s="64" t="str">
        <f>B9</f>
        <v>Lucas Pinkus</v>
      </c>
      <c r="C35" s="64"/>
      <c r="D35">
        <v>225</v>
      </c>
      <c r="E35">
        <v>253</v>
      </c>
      <c r="F35">
        <f aca="true" t="shared" si="0" ref="F35:F54">D35+E35</f>
        <v>478</v>
      </c>
      <c r="I35" s="64" t="str">
        <f>E18</f>
        <v>Zachary Carter</v>
      </c>
      <c r="J35" s="64"/>
      <c r="K35" s="64"/>
      <c r="L35">
        <v>199</v>
      </c>
      <c r="M35">
        <v>213</v>
      </c>
      <c r="N35">
        <f>L35+M35</f>
        <v>412</v>
      </c>
    </row>
    <row r="36" spans="1:14" ht="12.75">
      <c r="A36" t="s">
        <v>51</v>
      </c>
      <c r="B36" s="64" t="str">
        <f>B13</f>
        <v>Justin Smith</v>
      </c>
      <c r="C36" s="64"/>
      <c r="D36">
        <v>211</v>
      </c>
      <c r="E36">
        <v>217</v>
      </c>
      <c r="F36">
        <f t="shared" si="0"/>
        <v>428</v>
      </c>
      <c r="I36" s="64" t="str">
        <f>E25</f>
        <v>Cameron Crowe</v>
      </c>
      <c r="J36" s="64"/>
      <c r="K36" s="64"/>
      <c r="L36">
        <v>231</v>
      </c>
      <c r="M36">
        <v>233</v>
      </c>
      <c r="N36">
        <f>L36+M36</f>
        <v>464</v>
      </c>
    </row>
    <row r="38" spans="1:14" ht="12.75">
      <c r="A38" t="s">
        <v>29</v>
      </c>
      <c r="B38" s="64" t="str">
        <f>B16</f>
        <v>Payne Fakler</v>
      </c>
      <c r="C38" s="64"/>
      <c r="D38">
        <v>158</v>
      </c>
      <c r="E38">
        <v>138</v>
      </c>
      <c r="F38">
        <f t="shared" si="0"/>
        <v>296</v>
      </c>
      <c r="I38" s="81" t="str">
        <f>R3</f>
        <v>Zach Singer</v>
      </c>
      <c r="J38" s="81"/>
      <c r="K38" s="81"/>
      <c r="L38" s="51">
        <v>224</v>
      </c>
      <c r="M38" s="51">
        <v>213</v>
      </c>
      <c r="N38">
        <f>L38+M38</f>
        <v>437</v>
      </c>
    </row>
    <row r="39" spans="1:14" ht="12.75">
      <c r="A39" t="s">
        <v>55</v>
      </c>
      <c r="B39" s="64" t="str">
        <f>B20</f>
        <v>Zachary Carter</v>
      </c>
      <c r="C39" s="64"/>
      <c r="D39">
        <v>255</v>
      </c>
      <c r="E39">
        <v>182</v>
      </c>
      <c r="F39">
        <f t="shared" si="0"/>
        <v>437</v>
      </c>
      <c r="I39" s="64" t="str">
        <f>R12</f>
        <v>Connell Kelleher</v>
      </c>
      <c r="J39" s="64"/>
      <c r="K39" s="64"/>
      <c r="L39" s="56">
        <v>168</v>
      </c>
      <c r="M39" s="56">
        <v>168</v>
      </c>
      <c r="N39">
        <f>L39+M39</f>
        <v>336</v>
      </c>
    </row>
    <row r="40" spans="9:11" ht="12.75">
      <c r="I40" s="64"/>
      <c r="J40" s="64"/>
      <c r="K40" s="64"/>
    </row>
    <row r="41" spans="1:14" ht="12.75">
      <c r="A41" t="s">
        <v>28</v>
      </c>
      <c r="B41" s="64" t="str">
        <f>B23</f>
        <v>Nicholas Fox</v>
      </c>
      <c r="C41" s="64"/>
      <c r="D41">
        <v>176</v>
      </c>
      <c r="E41">
        <v>215</v>
      </c>
      <c r="F41">
        <f t="shared" si="0"/>
        <v>391</v>
      </c>
      <c r="I41" s="64" t="str">
        <f>R17</f>
        <v>Sean Connelly</v>
      </c>
      <c r="J41" s="64"/>
      <c r="K41" s="64"/>
      <c r="L41">
        <v>155</v>
      </c>
      <c r="M41">
        <v>215</v>
      </c>
      <c r="N41">
        <f>L41+M41</f>
        <v>370</v>
      </c>
    </row>
    <row r="42" spans="1:14" ht="12.75">
      <c r="A42" t="s">
        <v>54</v>
      </c>
      <c r="B42" s="64" t="str">
        <f>B27</f>
        <v>Cameron Crowe</v>
      </c>
      <c r="C42" s="64"/>
      <c r="D42">
        <v>218</v>
      </c>
      <c r="E42">
        <v>242</v>
      </c>
      <c r="F42">
        <f t="shared" si="0"/>
        <v>460</v>
      </c>
      <c r="I42" s="64" t="str">
        <f>R25</f>
        <v>Edgar Burgos</v>
      </c>
      <c r="J42" s="64"/>
      <c r="K42" s="64"/>
      <c r="L42">
        <v>175</v>
      </c>
      <c r="M42">
        <v>211</v>
      </c>
      <c r="N42">
        <f>L42+M42</f>
        <v>386</v>
      </c>
    </row>
    <row r="44" spans="1:12" ht="12.75">
      <c r="A44" t="s">
        <v>30</v>
      </c>
      <c r="B44" t="str">
        <f>U1</f>
        <v>Zach Singer</v>
      </c>
      <c r="D44">
        <v>224</v>
      </c>
      <c r="E44">
        <v>200</v>
      </c>
      <c r="F44">
        <f t="shared" si="0"/>
        <v>424</v>
      </c>
      <c r="K44" s="76" t="s">
        <v>59</v>
      </c>
      <c r="L44" s="76"/>
    </row>
    <row r="45" spans="1:6" ht="12.75">
      <c r="A45" t="s">
        <v>53</v>
      </c>
      <c r="B45" t="str">
        <f>U6</f>
        <v>Maguire Hansche</v>
      </c>
      <c r="D45">
        <v>165</v>
      </c>
      <c r="E45">
        <v>200</v>
      </c>
      <c r="F45">
        <f t="shared" si="0"/>
        <v>365</v>
      </c>
    </row>
    <row r="46" spans="9:14" ht="12.75">
      <c r="I46" s="64" t="str">
        <f>H8</f>
        <v>Lucas Pinkus</v>
      </c>
      <c r="J46" s="64"/>
      <c r="K46" s="64"/>
      <c r="L46">
        <v>224</v>
      </c>
      <c r="M46">
        <v>267</v>
      </c>
      <c r="N46">
        <f>L46+M46</f>
        <v>491</v>
      </c>
    </row>
    <row r="47" spans="1:14" ht="12.75">
      <c r="A47" t="s">
        <v>31</v>
      </c>
      <c r="B47" t="str">
        <f>U8</f>
        <v>Tyler McNutt</v>
      </c>
      <c r="D47">
        <v>193</v>
      </c>
      <c r="E47">
        <v>171</v>
      </c>
      <c r="F47">
        <f t="shared" si="0"/>
        <v>364</v>
      </c>
      <c r="I47" s="64" t="str">
        <f>H22</f>
        <v>Cameron Crowe</v>
      </c>
      <c r="J47" s="64"/>
      <c r="K47" s="64"/>
      <c r="L47">
        <v>247</v>
      </c>
      <c r="M47">
        <v>204</v>
      </c>
      <c r="N47">
        <f>L47+M47</f>
        <v>451</v>
      </c>
    </row>
    <row r="48" spans="1:6" ht="12.75">
      <c r="A48" t="s">
        <v>56</v>
      </c>
      <c r="B48" t="str">
        <f>U13</f>
        <v>Connell Kelleher</v>
      </c>
      <c r="D48">
        <v>237</v>
      </c>
      <c r="E48">
        <v>179</v>
      </c>
      <c r="F48">
        <f t="shared" si="0"/>
        <v>416</v>
      </c>
    </row>
    <row r="49" spans="9:14" ht="12.75">
      <c r="I49" s="64" t="str">
        <f>O8</f>
        <v>Zach Singer</v>
      </c>
      <c r="J49" s="64"/>
      <c r="K49" s="64"/>
      <c r="L49">
        <v>193</v>
      </c>
      <c r="M49">
        <v>277</v>
      </c>
      <c r="N49">
        <f>L49+M49</f>
        <v>470</v>
      </c>
    </row>
    <row r="50" spans="1:14" ht="12.75">
      <c r="A50" t="s">
        <v>33</v>
      </c>
      <c r="B50" t="str">
        <f>U15</f>
        <v>Sean Connelly</v>
      </c>
      <c r="D50">
        <v>247</v>
      </c>
      <c r="E50">
        <v>184</v>
      </c>
      <c r="F50">
        <f t="shared" si="0"/>
        <v>431</v>
      </c>
      <c r="I50" s="64" t="str">
        <f>O22</f>
        <v>Edgar Burgos</v>
      </c>
      <c r="J50" s="64"/>
      <c r="K50" s="64"/>
      <c r="L50">
        <v>175</v>
      </c>
      <c r="M50">
        <v>186</v>
      </c>
      <c r="N50">
        <f>L50+M50</f>
        <v>361</v>
      </c>
    </row>
    <row r="51" spans="1:6" ht="12.75">
      <c r="A51" t="s">
        <v>57</v>
      </c>
      <c r="B51" t="str">
        <f>U20</f>
        <v>Zach Vasey</v>
      </c>
      <c r="D51">
        <v>216</v>
      </c>
      <c r="E51">
        <v>169</v>
      </c>
      <c r="F51">
        <f t="shared" si="0"/>
        <v>385</v>
      </c>
    </row>
    <row r="52" spans="11:12" ht="12.75">
      <c r="K52" s="76" t="s">
        <v>35</v>
      </c>
      <c r="L52" s="76"/>
    </row>
    <row r="53" spans="1:6" ht="12.75">
      <c r="A53" t="s">
        <v>32</v>
      </c>
      <c r="B53" t="str">
        <f>U22</f>
        <v>Edgar Burgos</v>
      </c>
      <c r="F53">
        <f t="shared" si="0"/>
        <v>0</v>
      </c>
    </row>
    <row r="54" spans="1:14" ht="12.75">
      <c r="A54" t="s">
        <v>52</v>
      </c>
      <c r="B54" t="str">
        <f>U27</f>
        <v>BYE</v>
      </c>
      <c r="F54">
        <f t="shared" si="0"/>
        <v>0</v>
      </c>
      <c r="I54" s="64" t="str">
        <f>K15</f>
        <v>Lucas Pinkus</v>
      </c>
      <c r="J54" s="64"/>
      <c r="K54" s="64"/>
      <c r="L54">
        <v>194</v>
      </c>
      <c r="M54">
        <v>226</v>
      </c>
      <c r="N54">
        <f>L54+M54</f>
        <v>420</v>
      </c>
    </row>
    <row r="55" spans="9:14" ht="12.75">
      <c r="I55" s="64" t="str">
        <f>K19</f>
        <v>Zach Singer</v>
      </c>
      <c r="J55" s="64"/>
      <c r="K55" s="64"/>
      <c r="L55">
        <v>235</v>
      </c>
      <c r="M55">
        <v>193</v>
      </c>
      <c r="N55">
        <f>L55+M55</f>
        <v>428</v>
      </c>
    </row>
  </sheetData>
  <sheetProtection/>
  <mergeCells count="65">
    <mergeCell ref="B2:C2"/>
    <mergeCell ref="B6:C6"/>
    <mergeCell ref="E4:F4"/>
    <mergeCell ref="B9:C9"/>
    <mergeCell ref="A11:C11"/>
    <mergeCell ref="E11:F11"/>
    <mergeCell ref="E8:F8"/>
    <mergeCell ref="B13:C13"/>
    <mergeCell ref="A25:C25"/>
    <mergeCell ref="B20:C20"/>
    <mergeCell ref="B23:C23"/>
    <mergeCell ref="B16:C16"/>
    <mergeCell ref="A4:C4"/>
    <mergeCell ref="H22:I22"/>
    <mergeCell ref="B32:C32"/>
    <mergeCell ref="B33:C33"/>
    <mergeCell ref="B38:C38"/>
    <mergeCell ref="E18:F18"/>
    <mergeCell ref="E25:F25"/>
    <mergeCell ref="E22:F22"/>
    <mergeCell ref="A18:C1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R3:S3"/>
    <mergeCell ref="R12:S12"/>
    <mergeCell ref="R17:S17"/>
    <mergeCell ref="R25:S25"/>
    <mergeCell ref="Q8:R8"/>
    <mergeCell ref="Q22:R22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K52:L52"/>
    <mergeCell ref="K44:L44"/>
    <mergeCell ref="I54:K54"/>
    <mergeCell ref="I55:K55"/>
    <mergeCell ref="I49:K49"/>
    <mergeCell ref="I50:K50"/>
    <mergeCell ref="I46:K46"/>
    <mergeCell ref="I47:K47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1">
      <selection activeCell="Q17" activeCellId="1" sqref="T20 Q17"/>
    </sheetView>
  </sheetViews>
  <sheetFormatPr defaultColWidth="9.140625" defaultRowHeight="12.75"/>
  <sheetData>
    <row r="1" spans="20:23" ht="12.75">
      <c r="T1" s="34">
        <f>F44</f>
        <v>0</v>
      </c>
      <c r="U1" s="34" t="str">
        <f>Girls!B6</f>
        <v>Serenity Quintero</v>
      </c>
      <c r="V1" s="34"/>
      <c r="W1" s="49" t="s">
        <v>30</v>
      </c>
    </row>
    <row r="2" spans="1:20" ht="12.75">
      <c r="A2" s="34" t="s">
        <v>26</v>
      </c>
      <c r="B2" s="78" t="str">
        <f>Girls!B4</f>
        <v>Carlene Beyer</v>
      </c>
      <c r="C2" s="78"/>
      <c r="D2" s="34">
        <f>F32</f>
        <v>0</v>
      </c>
      <c r="T2" s="47"/>
    </row>
    <row r="3" spans="1:20" ht="12.75">
      <c r="A3" s="35"/>
      <c r="B3" s="35"/>
      <c r="C3" s="35"/>
      <c r="D3" s="30"/>
      <c r="Q3" s="34">
        <f>N38</f>
        <v>435</v>
      </c>
      <c r="R3" s="78" t="str">
        <f>U1</f>
        <v>Serenity Quintero</v>
      </c>
      <c r="S3" s="83"/>
      <c r="T3" s="47"/>
    </row>
    <row r="4" spans="1:21" ht="12.75">
      <c r="A4" s="88" t="s">
        <v>48</v>
      </c>
      <c r="B4" s="88"/>
      <c r="C4" s="88"/>
      <c r="D4" s="31"/>
      <c r="E4" s="89" t="str">
        <f>B2</f>
        <v>Carlene Beyer</v>
      </c>
      <c r="F4" s="78"/>
      <c r="G4" s="29">
        <f>N32</f>
        <v>361</v>
      </c>
      <c r="Q4" s="47"/>
      <c r="T4" s="84" t="s">
        <v>48</v>
      </c>
      <c r="U4" s="64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8" t="s">
        <v>188</v>
      </c>
      <c r="C6" s="78"/>
      <c r="D6" s="36">
        <f>F33</f>
        <v>0</v>
      </c>
      <c r="G6" s="31"/>
      <c r="Q6" s="47"/>
      <c r="T6" s="46">
        <f>F45</f>
        <v>0</v>
      </c>
      <c r="U6" s="34" t="s">
        <v>188</v>
      </c>
      <c r="V6" s="34"/>
      <c r="W6" s="49" t="s">
        <v>53</v>
      </c>
    </row>
    <row r="7" spans="7:17" ht="12.75">
      <c r="G7" s="31"/>
      <c r="Q7" s="47"/>
    </row>
    <row r="8" spans="5:23" ht="12.75">
      <c r="E8" s="63" t="s">
        <v>198</v>
      </c>
      <c r="F8" s="64"/>
      <c r="G8" s="31"/>
      <c r="H8" s="77" t="s">
        <v>111</v>
      </c>
      <c r="I8" s="78"/>
      <c r="J8" s="29">
        <f>N46</f>
        <v>418</v>
      </c>
      <c r="N8" s="34">
        <f>N49</f>
        <v>361</v>
      </c>
      <c r="O8" s="82" t="s">
        <v>168</v>
      </c>
      <c r="P8" s="83"/>
      <c r="Q8" s="79" t="s">
        <v>203</v>
      </c>
      <c r="R8" s="64"/>
      <c r="T8" s="34">
        <f>F47</f>
        <v>0</v>
      </c>
      <c r="U8" s="34" t="str">
        <f>Girls!B9</f>
        <v>Brittany Schwartz</v>
      </c>
      <c r="V8" s="34"/>
      <c r="W8" s="49" t="s">
        <v>31</v>
      </c>
    </row>
    <row r="9" spans="1:20" ht="12.75">
      <c r="A9" s="34" t="s">
        <v>27</v>
      </c>
      <c r="B9" s="78" t="str">
        <f>Girls!B11</f>
        <v>Samantha Knab</v>
      </c>
      <c r="C9" s="78"/>
      <c r="D9" s="34">
        <f>F35</f>
        <v>392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88" t="s">
        <v>201</v>
      </c>
      <c r="B11" s="88"/>
      <c r="C11" s="88"/>
      <c r="D11" s="31"/>
      <c r="E11" s="77" t="s">
        <v>111</v>
      </c>
      <c r="F11" s="78"/>
      <c r="G11" s="32">
        <f>N33</f>
        <v>427</v>
      </c>
      <c r="J11" s="31"/>
      <c r="N11" s="47"/>
      <c r="Q11" s="47"/>
      <c r="T11" s="84" t="s">
        <v>48</v>
      </c>
      <c r="U11" s="64"/>
    </row>
    <row r="12" spans="1:23" ht="12.75">
      <c r="A12" s="33"/>
      <c r="B12" s="33"/>
      <c r="C12" s="33"/>
      <c r="D12" s="31"/>
      <c r="J12" s="31"/>
      <c r="N12" s="47"/>
      <c r="Q12" s="46">
        <f>N39</f>
        <v>345</v>
      </c>
      <c r="R12" s="78" t="str">
        <f>U8</f>
        <v>Brittany Schwartz</v>
      </c>
      <c r="S12" s="83"/>
      <c r="T12" s="47"/>
      <c r="W12" s="45"/>
    </row>
    <row r="13" spans="1:23" ht="12.75">
      <c r="A13" s="34" t="s">
        <v>51</v>
      </c>
      <c r="B13" s="78" t="str">
        <f>Girls!B12</f>
        <v>Jaelynn Hoehnen</v>
      </c>
      <c r="C13" s="78"/>
      <c r="D13" s="36">
        <f>F36</f>
        <v>408</v>
      </c>
      <c r="J13" s="31"/>
      <c r="N13" s="47"/>
      <c r="T13" s="46">
        <f>F48</f>
        <v>0</v>
      </c>
      <c r="U13" s="34" t="s">
        <v>188</v>
      </c>
      <c r="V13" s="34"/>
      <c r="W13" s="49" t="s">
        <v>56</v>
      </c>
    </row>
    <row r="14" spans="10:14" ht="12.75">
      <c r="J14" s="31"/>
      <c r="N14" s="47"/>
    </row>
    <row r="15" spans="8:23" ht="12.75">
      <c r="H15" s="63" t="s">
        <v>204</v>
      </c>
      <c r="I15" s="64"/>
      <c r="J15" s="31"/>
      <c r="K15" s="77" t="s">
        <v>111</v>
      </c>
      <c r="L15" s="78"/>
      <c r="M15" s="34">
        <f>N54</f>
        <v>371</v>
      </c>
      <c r="N15" s="79" t="s">
        <v>191</v>
      </c>
      <c r="O15" s="64"/>
      <c r="T15" s="34">
        <f>F50</f>
        <v>397</v>
      </c>
      <c r="U15" s="34" t="str">
        <f>Girls!B10</f>
        <v>Tatum Ruffalo</v>
      </c>
      <c r="V15" s="34"/>
      <c r="W15" s="49" t="s">
        <v>33</v>
      </c>
    </row>
    <row r="16" spans="1:20" ht="12.75">
      <c r="A16" s="34" t="s">
        <v>29</v>
      </c>
      <c r="B16" s="78" t="str">
        <f>Girls!B8</f>
        <v>Mary Conneely</v>
      </c>
      <c r="C16" s="78"/>
      <c r="D16" s="34">
        <f>F38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85" t="s">
        <v>208</v>
      </c>
      <c r="L17" s="86"/>
      <c r="M17" s="86"/>
      <c r="N17" s="47"/>
      <c r="Q17" s="34">
        <f>N41</f>
        <v>364</v>
      </c>
      <c r="R17" s="82" t="s">
        <v>123</v>
      </c>
      <c r="S17" s="83"/>
      <c r="T17" s="47"/>
    </row>
    <row r="18" spans="1:21" ht="12.75">
      <c r="A18" s="88" t="s">
        <v>60</v>
      </c>
      <c r="B18" s="88"/>
      <c r="C18" s="88"/>
      <c r="D18" s="31"/>
      <c r="E18" s="89" t="str">
        <f>B16</f>
        <v>Mary Conneely</v>
      </c>
      <c r="F18" s="78"/>
      <c r="G18" s="29">
        <f>N35</f>
        <v>351</v>
      </c>
      <c r="J18" s="31"/>
      <c r="N18" s="47"/>
      <c r="Q18" s="47"/>
      <c r="T18" s="84" t="s">
        <v>189</v>
      </c>
      <c r="U18" s="64"/>
    </row>
    <row r="19" spans="1:20" ht="12.75">
      <c r="A19" s="33"/>
      <c r="B19" s="33"/>
      <c r="C19" s="33"/>
      <c r="D19" s="31"/>
      <c r="G19" s="30"/>
      <c r="J19" s="31"/>
      <c r="K19" s="77" t="s">
        <v>129</v>
      </c>
      <c r="L19" s="78"/>
      <c r="M19" s="36">
        <f>N55</f>
        <v>429</v>
      </c>
      <c r="N19" s="47"/>
      <c r="Q19" s="47"/>
      <c r="T19" s="47"/>
    </row>
    <row r="20" spans="1:23" ht="12.75">
      <c r="A20" s="34" t="s">
        <v>55</v>
      </c>
      <c r="B20" s="78" t="s">
        <v>188</v>
      </c>
      <c r="C20" s="78"/>
      <c r="D20" s="36">
        <f>F39</f>
        <v>0</v>
      </c>
      <c r="G20" s="31"/>
      <c r="J20" s="31"/>
      <c r="N20" s="47"/>
      <c r="Q20" s="47"/>
      <c r="T20" s="46">
        <f>F51</f>
        <v>516</v>
      </c>
      <c r="U20" s="34" t="str">
        <f>Girls!B13</f>
        <v>Morgan Brooks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63" t="s">
        <v>202</v>
      </c>
      <c r="F22" s="64"/>
      <c r="G22" s="31"/>
      <c r="H22" s="77" t="s">
        <v>126</v>
      </c>
      <c r="I22" s="78"/>
      <c r="J22" s="32">
        <f>N47</f>
        <v>359</v>
      </c>
      <c r="N22" s="46">
        <f>N50</f>
        <v>386</v>
      </c>
      <c r="O22" s="82" t="s">
        <v>129</v>
      </c>
      <c r="P22" s="83"/>
      <c r="Q22" s="79" t="s">
        <v>204</v>
      </c>
      <c r="R22" s="64"/>
      <c r="T22" s="34">
        <f>F53</f>
        <v>0</v>
      </c>
      <c r="U22" s="34" t="str">
        <f>Girls!B5</f>
        <v>Bailey Delrose</v>
      </c>
      <c r="V22" s="34"/>
      <c r="W22" s="49" t="s">
        <v>32</v>
      </c>
    </row>
    <row r="23" spans="1:20" ht="12.75">
      <c r="A23" s="34" t="s">
        <v>28</v>
      </c>
      <c r="B23" s="78" t="str">
        <f>Girls!B7</f>
        <v>Brianna Erdmann</v>
      </c>
      <c r="C23" s="78"/>
      <c r="D23" s="34">
        <f>F41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80" t="s">
        <v>129</v>
      </c>
      <c r="L24" s="80"/>
      <c r="M24" s="80"/>
      <c r="Q24" s="47"/>
      <c r="T24" s="47"/>
    </row>
    <row r="25" spans="1:21" ht="12.75">
      <c r="A25" s="88" t="s">
        <v>60</v>
      </c>
      <c r="B25" s="88"/>
      <c r="C25" s="88"/>
      <c r="D25" s="31"/>
      <c r="E25" s="89" t="str">
        <f>B23</f>
        <v>Brianna Erdmann</v>
      </c>
      <c r="F25" s="78"/>
      <c r="G25" s="32">
        <f>N36</f>
        <v>365</v>
      </c>
      <c r="Q25" s="46">
        <f>N42</f>
        <v>442</v>
      </c>
      <c r="R25" s="78" t="str">
        <f>U22</f>
        <v>Bailey Delrose</v>
      </c>
      <c r="S25" s="83"/>
      <c r="T25" s="84" t="s">
        <v>48</v>
      </c>
      <c r="U25" s="64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8" t="s">
        <v>188</v>
      </c>
      <c r="C27" s="78"/>
      <c r="D27" s="36">
        <f>F42</f>
        <v>0</v>
      </c>
      <c r="T27" s="46">
        <f>F54</f>
        <v>0</v>
      </c>
      <c r="U27" s="34" t="s">
        <v>188</v>
      </c>
      <c r="V27" s="34"/>
      <c r="W27" s="49" t="s">
        <v>52</v>
      </c>
    </row>
    <row r="30" spans="1:14" ht="12.75">
      <c r="A30" s="76" t="s">
        <v>49</v>
      </c>
      <c r="B30" s="64"/>
      <c r="C30" s="64"/>
      <c r="D30" s="64"/>
      <c r="E30" s="64"/>
      <c r="F30" s="64"/>
      <c r="I30" s="76" t="s">
        <v>58</v>
      </c>
      <c r="J30" s="76"/>
      <c r="K30" s="76"/>
      <c r="L30" s="76"/>
      <c r="M30" s="76"/>
      <c r="N30" s="76"/>
    </row>
    <row r="32" spans="1:14" ht="12.75">
      <c r="A32" t="s">
        <v>26</v>
      </c>
      <c r="B32" s="64" t="str">
        <f>B2</f>
        <v>Carlene Beyer</v>
      </c>
      <c r="C32" s="64"/>
      <c r="F32">
        <f>D32+E32</f>
        <v>0</v>
      </c>
      <c r="I32" s="64" t="str">
        <f>E4</f>
        <v>Carlene Beyer</v>
      </c>
      <c r="J32" s="64"/>
      <c r="K32" s="64"/>
      <c r="L32">
        <v>178</v>
      </c>
      <c r="M32">
        <v>183</v>
      </c>
      <c r="N32">
        <f>L32+M32</f>
        <v>361</v>
      </c>
    </row>
    <row r="33" spans="1:14" ht="12.75">
      <c r="A33" t="s">
        <v>50</v>
      </c>
      <c r="B33" s="64" t="str">
        <f>B6</f>
        <v>BYE</v>
      </c>
      <c r="C33" s="64"/>
      <c r="F33">
        <f>D33+E33</f>
        <v>0</v>
      </c>
      <c r="I33" s="64" t="str">
        <f>E11</f>
        <v>Jaelynn Hoehnen</v>
      </c>
      <c r="J33" s="64"/>
      <c r="K33" s="64"/>
      <c r="L33">
        <v>188</v>
      </c>
      <c r="M33">
        <v>239</v>
      </c>
      <c r="N33">
        <f>L33+M33</f>
        <v>427</v>
      </c>
    </row>
    <row r="35" spans="1:14" ht="12.75">
      <c r="A35" t="s">
        <v>27</v>
      </c>
      <c r="B35" s="64" t="str">
        <f>B9</f>
        <v>Samantha Knab</v>
      </c>
      <c r="C35" s="64"/>
      <c r="D35">
        <v>179</v>
      </c>
      <c r="E35">
        <v>213</v>
      </c>
      <c r="F35">
        <f>D35+E35</f>
        <v>392</v>
      </c>
      <c r="I35" s="64" t="str">
        <f>E18</f>
        <v>Mary Conneely</v>
      </c>
      <c r="J35" s="64"/>
      <c r="K35" s="64"/>
      <c r="L35">
        <v>153</v>
      </c>
      <c r="M35">
        <v>198</v>
      </c>
      <c r="N35">
        <f>L35+M35</f>
        <v>351</v>
      </c>
    </row>
    <row r="36" spans="1:14" ht="12.75">
      <c r="A36" t="s">
        <v>51</v>
      </c>
      <c r="B36" s="64" t="str">
        <f>B13</f>
        <v>Jaelynn Hoehnen</v>
      </c>
      <c r="C36" s="64"/>
      <c r="D36">
        <v>195</v>
      </c>
      <c r="E36">
        <v>213</v>
      </c>
      <c r="F36">
        <f>D36+E36</f>
        <v>408</v>
      </c>
      <c r="I36" s="64" t="str">
        <f>E25</f>
        <v>Brianna Erdmann</v>
      </c>
      <c r="J36" s="64"/>
      <c r="K36" s="64"/>
      <c r="L36">
        <v>235</v>
      </c>
      <c r="M36">
        <v>130</v>
      </c>
      <c r="N36">
        <f>L36+M36</f>
        <v>365</v>
      </c>
    </row>
    <row r="38" spans="1:14" ht="12.75">
      <c r="A38" t="s">
        <v>29</v>
      </c>
      <c r="B38" s="64" t="str">
        <f>B16</f>
        <v>Mary Conneely</v>
      </c>
      <c r="C38" s="64"/>
      <c r="F38">
        <f>D38+E38</f>
        <v>0</v>
      </c>
      <c r="I38" s="81" t="str">
        <f>R3</f>
        <v>Serenity Quintero</v>
      </c>
      <c r="J38" s="81"/>
      <c r="K38" s="81"/>
      <c r="L38" s="51">
        <v>226</v>
      </c>
      <c r="M38" s="51">
        <v>209</v>
      </c>
      <c r="N38">
        <f>L38+M38</f>
        <v>435</v>
      </c>
    </row>
    <row r="39" spans="1:14" ht="12.75">
      <c r="A39" t="s">
        <v>55</v>
      </c>
      <c r="B39" s="64" t="str">
        <f>B20</f>
        <v>BYE</v>
      </c>
      <c r="C39" s="64"/>
      <c r="F39">
        <f>D39+E39</f>
        <v>0</v>
      </c>
      <c r="I39" s="64" t="str">
        <f>R12</f>
        <v>Brittany Schwartz</v>
      </c>
      <c r="J39" s="64"/>
      <c r="K39" s="64"/>
      <c r="L39" s="51">
        <v>211</v>
      </c>
      <c r="M39">
        <v>134</v>
      </c>
      <c r="N39">
        <f>L39+M39</f>
        <v>345</v>
      </c>
    </row>
    <row r="40" spans="9:11" ht="12.75">
      <c r="I40" s="64"/>
      <c r="J40" s="64"/>
      <c r="K40" s="64"/>
    </row>
    <row r="41" spans="1:14" ht="12.75">
      <c r="A41" t="s">
        <v>28</v>
      </c>
      <c r="B41" s="64" t="str">
        <f>B23</f>
        <v>Brianna Erdmann</v>
      </c>
      <c r="C41" s="64"/>
      <c r="F41">
        <f>D41+E41</f>
        <v>0</v>
      </c>
      <c r="I41" s="64" t="str">
        <f>R17</f>
        <v>Morgan Brooks</v>
      </c>
      <c r="J41" s="64"/>
      <c r="K41" s="64"/>
      <c r="L41">
        <v>195</v>
      </c>
      <c r="M41">
        <v>169</v>
      </c>
      <c r="N41">
        <f>L41+M41</f>
        <v>364</v>
      </c>
    </row>
    <row r="42" spans="1:14" ht="12.75">
      <c r="A42" t="s">
        <v>54</v>
      </c>
      <c r="B42" s="64" t="str">
        <f>B27</f>
        <v>BYE</v>
      </c>
      <c r="C42" s="64"/>
      <c r="F42">
        <f>D42+E42</f>
        <v>0</v>
      </c>
      <c r="I42" s="64" t="str">
        <f>R25</f>
        <v>Bailey Delrose</v>
      </c>
      <c r="J42" s="64"/>
      <c r="K42" s="64"/>
      <c r="L42">
        <v>220</v>
      </c>
      <c r="M42">
        <v>222</v>
      </c>
      <c r="N42">
        <f>L42+M42</f>
        <v>442</v>
      </c>
    </row>
    <row r="44" spans="1:12" ht="12.75">
      <c r="A44" t="s">
        <v>30</v>
      </c>
      <c r="B44" t="str">
        <f>U1</f>
        <v>Serenity Quintero</v>
      </c>
      <c r="F44">
        <f>D44+E44</f>
        <v>0</v>
      </c>
      <c r="K44" s="76" t="s">
        <v>59</v>
      </c>
      <c r="L44" s="76"/>
    </row>
    <row r="45" spans="1:6" ht="12.75">
      <c r="A45" t="s">
        <v>53</v>
      </c>
      <c r="B45" t="str">
        <f>U6</f>
        <v>BYE</v>
      </c>
      <c r="F45">
        <f>D45+E45</f>
        <v>0</v>
      </c>
    </row>
    <row r="46" spans="9:14" ht="12.75">
      <c r="I46" s="64" t="str">
        <f>H8</f>
        <v>Jaelynn Hoehnen</v>
      </c>
      <c r="J46" s="64"/>
      <c r="K46" s="64"/>
      <c r="L46">
        <v>213</v>
      </c>
      <c r="M46">
        <v>205</v>
      </c>
      <c r="N46">
        <f>L46+M46</f>
        <v>418</v>
      </c>
    </row>
    <row r="47" spans="1:14" ht="12.75">
      <c r="A47" t="s">
        <v>31</v>
      </c>
      <c r="B47" t="str">
        <f>U8</f>
        <v>Brittany Schwartz</v>
      </c>
      <c r="F47">
        <f>D47+E47</f>
        <v>0</v>
      </c>
      <c r="I47" s="64" t="str">
        <f>H22</f>
        <v>Brianna Erdmann</v>
      </c>
      <c r="J47" s="64"/>
      <c r="K47" s="64"/>
      <c r="L47">
        <v>199</v>
      </c>
      <c r="M47">
        <v>160</v>
      </c>
      <c r="N47">
        <f>L47+M47</f>
        <v>359</v>
      </c>
    </row>
    <row r="48" spans="1:6" ht="12.75">
      <c r="A48" t="s">
        <v>56</v>
      </c>
      <c r="B48" t="str">
        <f>U13</f>
        <v>BYE</v>
      </c>
      <c r="F48">
        <f>D48+E48</f>
        <v>0</v>
      </c>
    </row>
    <row r="49" spans="9:14" ht="12.75">
      <c r="I49" s="64" t="str">
        <f>O8</f>
        <v>Serenity Quintero</v>
      </c>
      <c r="J49" s="64"/>
      <c r="K49" s="64"/>
      <c r="L49">
        <v>203</v>
      </c>
      <c r="M49">
        <v>158</v>
      </c>
      <c r="N49">
        <f>L49+M49</f>
        <v>361</v>
      </c>
    </row>
    <row r="50" spans="1:14" ht="12.75">
      <c r="A50" t="s">
        <v>33</v>
      </c>
      <c r="B50" t="str">
        <f>U15</f>
        <v>Tatum Ruffalo</v>
      </c>
      <c r="D50">
        <v>208</v>
      </c>
      <c r="E50">
        <v>189</v>
      </c>
      <c r="F50">
        <f>D50+E50</f>
        <v>397</v>
      </c>
      <c r="I50" s="64" t="str">
        <f>O22</f>
        <v>Bailey Delrose</v>
      </c>
      <c r="J50" s="64"/>
      <c r="K50" s="64"/>
      <c r="L50">
        <v>178</v>
      </c>
      <c r="M50">
        <v>208</v>
      </c>
      <c r="N50">
        <f>L50+M50</f>
        <v>386</v>
      </c>
    </row>
    <row r="51" spans="1:6" ht="12.75">
      <c r="A51" t="s">
        <v>57</v>
      </c>
      <c r="B51" t="str">
        <f>U20</f>
        <v>Morgan Brooks</v>
      </c>
      <c r="D51">
        <v>257</v>
      </c>
      <c r="E51">
        <v>259</v>
      </c>
      <c r="F51">
        <f>D51+E51</f>
        <v>516</v>
      </c>
    </row>
    <row r="52" spans="11:12" ht="12.75">
      <c r="K52" s="76" t="s">
        <v>35</v>
      </c>
      <c r="L52" s="76"/>
    </row>
    <row r="53" spans="1:6" ht="12.75">
      <c r="A53" t="s">
        <v>32</v>
      </c>
      <c r="B53" t="str">
        <f>U22</f>
        <v>Bailey Delrose</v>
      </c>
      <c r="F53">
        <f>D53+E53</f>
        <v>0</v>
      </c>
    </row>
    <row r="54" spans="1:14" ht="12.75">
      <c r="A54" t="s">
        <v>52</v>
      </c>
      <c r="B54" t="str">
        <f>U27</f>
        <v>BYE</v>
      </c>
      <c r="F54">
        <f>D54+E54</f>
        <v>0</v>
      </c>
      <c r="I54" s="64" t="str">
        <f>K15</f>
        <v>Jaelynn Hoehnen</v>
      </c>
      <c r="J54" s="64"/>
      <c r="K54" s="64"/>
      <c r="L54">
        <v>212</v>
      </c>
      <c r="M54">
        <v>159</v>
      </c>
      <c r="N54">
        <f>L54+M54</f>
        <v>371</v>
      </c>
    </row>
    <row r="55" spans="9:14" ht="12.75">
      <c r="I55" s="64" t="str">
        <f>K19</f>
        <v>Bailey Delrose</v>
      </c>
      <c r="J55" s="64"/>
      <c r="K55" s="64"/>
      <c r="L55">
        <v>240</v>
      </c>
      <c r="M55">
        <v>189</v>
      </c>
      <c r="N55">
        <f>L55+M55</f>
        <v>429</v>
      </c>
    </row>
  </sheetData>
  <sheetProtection/>
  <mergeCells count="65">
    <mergeCell ref="I54:K54"/>
    <mergeCell ref="I55:K55"/>
    <mergeCell ref="I49:K49"/>
    <mergeCell ref="I50:K50"/>
    <mergeCell ref="O8:P8"/>
    <mergeCell ref="O22:P22"/>
    <mergeCell ref="K15:L15"/>
    <mergeCell ref="K19:L19"/>
    <mergeCell ref="N15:O15"/>
    <mergeCell ref="K52:L52"/>
    <mergeCell ref="K44:L44"/>
    <mergeCell ref="I46:K46"/>
    <mergeCell ref="I47:K47"/>
    <mergeCell ref="I41:K41"/>
    <mergeCell ref="I35:K35"/>
    <mergeCell ref="I36:K36"/>
    <mergeCell ref="I40:K40"/>
    <mergeCell ref="I38:K38"/>
    <mergeCell ref="I39:K39"/>
    <mergeCell ref="T25:U25"/>
    <mergeCell ref="T18:U18"/>
    <mergeCell ref="T11:U11"/>
    <mergeCell ref="T4:U4"/>
    <mergeCell ref="R3:S3"/>
    <mergeCell ref="R12:S12"/>
    <mergeCell ref="R17:S17"/>
    <mergeCell ref="R25:S25"/>
    <mergeCell ref="Q8:R8"/>
    <mergeCell ref="Q22:R22"/>
    <mergeCell ref="B38:C38"/>
    <mergeCell ref="B39:C39"/>
    <mergeCell ref="B41:C41"/>
    <mergeCell ref="B42:C42"/>
    <mergeCell ref="I30:N30"/>
    <mergeCell ref="I32:K32"/>
    <mergeCell ref="I33:K33"/>
    <mergeCell ref="B32:C32"/>
    <mergeCell ref="B33:C33"/>
    <mergeCell ref="I42:K42"/>
    <mergeCell ref="K17:M17"/>
    <mergeCell ref="A25:C25"/>
    <mergeCell ref="B20:C20"/>
    <mergeCell ref="B23:C23"/>
    <mergeCell ref="B27:C27"/>
    <mergeCell ref="A30:F30"/>
    <mergeCell ref="H22:I22"/>
    <mergeCell ref="K24:M24"/>
    <mergeCell ref="E25:F25"/>
    <mergeCell ref="E8:F8"/>
    <mergeCell ref="E22:F22"/>
    <mergeCell ref="B35:C35"/>
    <mergeCell ref="B36:C36"/>
    <mergeCell ref="H15:I15"/>
    <mergeCell ref="A4:C4"/>
    <mergeCell ref="H8:I8"/>
    <mergeCell ref="B2:C2"/>
    <mergeCell ref="B6:C6"/>
    <mergeCell ref="E4:F4"/>
    <mergeCell ref="E11:F11"/>
    <mergeCell ref="E18:F18"/>
    <mergeCell ref="B9:C9"/>
    <mergeCell ref="A11:C11"/>
    <mergeCell ref="A18:C18"/>
    <mergeCell ref="B13:C13"/>
    <mergeCell ref="B16:C16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B25">
      <selection activeCell="K25" sqref="K25"/>
    </sheetView>
  </sheetViews>
  <sheetFormatPr defaultColWidth="9.140625" defaultRowHeight="12.75"/>
  <sheetData>
    <row r="1" spans="20:23" ht="12.75">
      <c r="T1" s="34">
        <f>G44</f>
        <v>0</v>
      </c>
      <c r="U1" s="34" t="str">
        <f>Hdcp!B6</f>
        <v>Jacob Perry</v>
      </c>
      <c r="V1" s="34"/>
      <c r="W1" s="49" t="s">
        <v>30</v>
      </c>
    </row>
    <row r="2" spans="1:20" ht="12.75">
      <c r="A2" s="34" t="s">
        <v>26</v>
      </c>
      <c r="B2" s="78" t="str">
        <f>Hdcp!B4</f>
        <v>Monica Darrow</v>
      </c>
      <c r="C2" s="78"/>
      <c r="D2" s="34">
        <f>G32</f>
        <v>0</v>
      </c>
      <c r="T2" s="47"/>
    </row>
    <row r="3" spans="1:20" ht="12.75">
      <c r="A3" s="35"/>
      <c r="B3" s="35"/>
      <c r="C3" s="35"/>
      <c r="D3" s="30"/>
      <c r="Q3" s="34">
        <f>O38</f>
        <v>457</v>
      </c>
      <c r="R3" s="78" t="str">
        <f>U1</f>
        <v>Jacob Perry</v>
      </c>
      <c r="S3" s="83"/>
      <c r="T3" s="47"/>
    </row>
    <row r="4" spans="1:21" ht="12.75">
      <c r="A4" s="88" t="s">
        <v>48</v>
      </c>
      <c r="B4" s="88"/>
      <c r="C4" s="88"/>
      <c r="D4" s="31"/>
      <c r="E4" s="89" t="str">
        <f>B2</f>
        <v>Monica Darrow</v>
      </c>
      <c r="F4" s="78"/>
      <c r="G4" s="29">
        <f>O32</f>
        <v>365</v>
      </c>
      <c r="Q4" s="47"/>
      <c r="T4" s="84" t="s">
        <v>48</v>
      </c>
      <c r="U4" s="64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8" t="s">
        <v>188</v>
      </c>
      <c r="C6" s="78"/>
      <c r="D6" s="36">
        <f>G33</f>
        <v>0</v>
      </c>
      <c r="G6" s="31"/>
      <c r="Q6" s="47"/>
      <c r="T6" s="46">
        <f>G45</f>
        <v>0</v>
      </c>
      <c r="U6" s="34" t="s">
        <v>188</v>
      </c>
      <c r="V6" s="34"/>
      <c r="W6" s="49" t="s">
        <v>53</v>
      </c>
    </row>
    <row r="7" spans="7:17" ht="12.75">
      <c r="G7" s="31"/>
      <c r="Q7" s="47"/>
    </row>
    <row r="8" spans="5:23" ht="12.75">
      <c r="E8" s="63" t="s">
        <v>191</v>
      </c>
      <c r="F8" s="64"/>
      <c r="G8" s="31"/>
      <c r="H8" s="77" t="s">
        <v>150</v>
      </c>
      <c r="I8" s="78"/>
      <c r="J8" s="29">
        <f>O46</f>
        <v>382</v>
      </c>
      <c r="N8" s="34">
        <f>O49</f>
        <v>431</v>
      </c>
      <c r="O8" s="82" t="s">
        <v>147</v>
      </c>
      <c r="P8" s="83"/>
      <c r="Q8" s="79" t="s">
        <v>205</v>
      </c>
      <c r="R8" s="64"/>
      <c r="T8" s="34">
        <f>G47</f>
        <v>0</v>
      </c>
      <c r="U8" s="34" t="str">
        <f>Hdcp!B9</f>
        <v>Anthony Andrade</v>
      </c>
      <c r="V8" s="34"/>
      <c r="W8" s="49" t="s">
        <v>31</v>
      </c>
    </row>
    <row r="9" spans="1:20" ht="12.75">
      <c r="A9" s="34" t="s">
        <v>27</v>
      </c>
      <c r="B9" s="78" t="str">
        <f>Hdcp!B11</f>
        <v>Jenica Baron</v>
      </c>
      <c r="C9" s="78"/>
      <c r="D9" s="34">
        <f>G35</f>
        <v>0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88" t="s">
        <v>60</v>
      </c>
      <c r="B11" s="88"/>
      <c r="C11" s="88"/>
      <c r="D11" s="31"/>
      <c r="E11" s="89" t="str">
        <f>B9</f>
        <v>Jenica Baron</v>
      </c>
      <c r="F11" s="78"/>
      <c r="G11" s="32">
        <f>O33</f>
        <v>419</v>
      </c>
      <c r="J11" s="31"/>
      <c r="N11" s="47"/>
      <c r="Q11" s="47"/>
      <c r="T11" s="84" t="s">
        <v>48</v>
      </c>
      <c r="U11" s="64"/>
    </row>
    <row r="12" spans="1:23" ht="12.75">
      <c r="A12" s="33"/>
      <c r="B12" s="33"/>
      <c r="C12" s="33"/>
      <c r="D12" s="31"/>
      <c r="J12" s="31"/>
      <c r="N12" s="47"/>
      <c r="Q12" s="46">
        <f>O39</f>
        <v>434</v>
      </c>
      <c r="R12" s="78" t="str">
        <f>U8</f>
        <v>Anthony Andrade</v>
      </c>
      <c r="S12" s="83"/>
      <c r="T12" s="47"/>
      <c r="W12" s="45"/>
    </row>
    <row r="13" spans="1:23" ht="12.75">
      <c r="A13" s="34" t="s">
        <v>51</v>
      </c>
      <c r="B13" s="78" t="s">
        <v>188</v>
      </c>
      <c r="C13" s="78"/>
      <c r="D13" s="36">
        <f>G36</f>
        <v>0</v>
      </c>
      <c r="J13" s="31"/>
      <c r="N13" s="47"/>
      <c r="T13" s="46">
        <f>G48</f>
        <v>0</v>
      </c>
      <c r="U13" s="34" t="s">
        <v>188</v>
      </c>
      <c r="V13" s="34"/>
      <c r="W13" s="49" t="s">
        <v>56</v>
      </c>
    </row>
    <row r="14" spans="10:14" ht="12.75">
      <c r="J14" s="31"/>
      <c r="N14" s="47"/>
    </row>
    <row r="15" spans="8:23" ht="12.75">
      <c r="H15" s="63" t="s">
        <v>190</v>
      </c>
      <c r="I15" s="64"/>
      <c r="J15" s="31"/>
      <c r="K15" s="77" t="s">
        <v>145</v>
      </c>
      <c r="L15" s="78"/>
      <c r="M15" s="34">
        <f>O54</f>
        <v>402</v>
      </c>
      <c r="N15" s="79" t="s">
        <v>189</v>
      </c>
      <c r="O15" s="64"/>
      <c r="T15" s="34">
        <f>G50</f>
        <v>0</v>
      </c>
      <c r="U15" s="34" t="str">
        <f>Hdcp!B10</f>
        <v>Bobby Habetler</v>
      </c>
      <c r="V15" s="34"/>
      <c r="W15" s="49" t="s">
        <v>33</v>
      </c>
    </row>
    <row r="16" spans="1:20" ht="12.75">
      <c r="A16" s="34" t="s">
        <v>29</v>
      </c>
      <c r="B16" s="78" t="str">
        <f>Hdcp!B8</f>
        <v>Connor Mooney</v>
      </c>
      <c r="C16" s="78"/>
      <c r="D16" s="34">
        <f>G38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85" t="s">
        <v>207</v>
      </c>
      <c r="L17" s="86"/>
      <c r="M17" s="86"/>
      <c r="N17" s="47"/>
      <c r="Q17" s="34">
        <f>O41</f>
        <v>432</v>
      </c>
      <c r="R17" s="78" t="str">
        <f>U15</f>
        <v>Bobby Habetler</v>
      </c>
      <c r="S17" s="83"/>
      <c r="T17" s="47"/>
    </row>
    <row r="18" spans="1:21" ht="12.75">
      <c r="A18" s="88" t="s">
        <v>60</v>
      </c>
      <c r="B18" s="88"/>
      <c r="C18" s="88"/>
      <c r="D18" s="31"/>
      <c r="E18" s="89" t="str">
        <f>B16</f>
        <v>Connor Mooney</v>
      </c>
      <c r="F18" s="78"/>
      <c r="G18" s="29">
        <f>O35</f>
        <v>385</v>
      </c>
      <c r="J18" s="31"/>
      <c r="N18" s="47"/>
      <c r="Q18" s="47"/>
      <c r="T18" s="84" t="s">
        <v>48</v>
      </c>
      <c r="U18" s="64"/>
    </row>
    <row r="19" spans="1:20" ht="12.75">
      <c r="A19" s="33"/>
      <c r="B19" s="33"/>
      <c r="C19" s="33"/>
      <c r="D19" s="31"/>
      <c r="G19" s="30"/>
      <c r="J19" s="31"/>
      <c r="K19" s="77" t="s">
        <v>147</v>
      </c>
      <c r="L19" s="78"/>
      <c r="M19" s="36">
        <f>O55</f>
        <v>464</v>
      </c>
      <c r="N19" s="47"/>
      <c r="Q19" s="47"/>
      <c r="T19" s="47"/>
    </row>
    <row r="20" spans="1:23" ht="12.75">
      <c r="A20" s="34" t="s">
        <v>55</v>
      </c>
      <c r="B20" s="78" t="s">
        <v>188</v>
      </c>
      <c r="C20" s="78"/>
      <c r="D20" s="36">
        <f>G39</f>
        <v>0</v>
      </c>
      <c r="G20" s="31"/>
      <c r="J20" s="31"/>
      <c r="N20" s="47"/>
      <c r="Q20" s="47"/>
      <c r="T20" s="46">
        <f>G51</f>
        <v>0</v>
      </c>
      <c r="U20" s="34" t="s">
        <v>188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63" t="s">
        <v>192</v>
      </c>
      <c r="F22" s="64"/>
      <c r="G22" s="31"/>
      <c r="H22" s="77" t="s">
        <v>145</v>
      </c>
      <c r="I22" s="78"/>
      <c r="J22" s="32">
        <f>O47</f>
        <v>410</v>
      </c>
      <c r="N22" s="46">
        <f>O50</f>
        <v>353</v>
      </c>
      <c r="O22" s="82" t="s">
        <v>149</v>
      </c>
      <c r="P22" s="83"/>
      <c r="Q22" s="79" t="s">
        <v>193</v>
      </c>
      <c r="R22" s="64"/>
      <c r="T22" s="34">
        <f>G53</f>
        <v>0</v>
      </c>
      <c r="U22" s="34" t="str">
        <f>Hdcp!B5</f>
        <v>Lauren Bacys</v>
      </c>
      <c r="V22" s="34"/>
      <c r="W22" s="49" t="s">
        <v>32</v>
      </c>
    </row>
    <row r="23" spans="1:20" ht="12.75">
      <c r="A23" s="34" t="s">
        <v>28</v>
      </c>
      <c r="B23" s="78" t="str">
        <f>Hdcp!B7</f>
        <v>Katelyn Bacys</v>
      </c>
      <c r="C23" s="78"/>
      <c r="D23" s="34">
        <f>G41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80" t="s">
        <v>147</v>
      </c>
      <c r="L24" s="80"/>
      <c r="M24" s="80"/>
      <c r="Q24" s="47"/>
      <c r="T24" s="47"/>
    </row>
    <row r="25" spans="1:21" ht="12.75">
      <c r="A25" s="88" t="s">
        <v>60</v>
      </c>
      <c r="B25" s="88"/>
      <c r="C25" s="88"/>
      <c r="D25" s="31"/>
      <c r="E25" s="89" t="str">
        <f>B23</f>
        <v>Katelyn Bacys</v>
      </c>
      <c r="F25" s="78"/>
      <c r="G25" s="32">
        <f>O36</f>
        <v>390</v>
      </c>
      <c r="Q25" s="46">
        <f>O42</f>
        <v>477</v>
      </c>
      <c r="R25" s="78" t="str">
        <f>U22</f>
        <v>Lauren Bacys</v>
      </c>
      <c r="S25" s="83"/>
      <c r="T25" s="84" t="s">
        <v>48</v>
      </c>
      <c r="U25" s="64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8" t="s">
        <v>188</v>
      </c>
      <c r="C27" s="78"/>
      <c r="D27" s="36">
        <f>G42</f>
        <v>0</v>
      </c>
      <c r="T27" s="46">
        <f>G54</f>
        <v>0</v>
      </c>
      <c r="U27" s="34" t="s">
        <v>188</v>
      </c>
      <c r="V27" s="34"/>
      <c r="W27" s="49" t="s">
        <v>52</v>
      </c>
    </row>
    <row r="30" spans="1:14" ht="12.75">
      <c r="A30" s="76" t="s">
        <v>49</v>
      </c>
      <c r="B30" s="64"/>
      <c r="C30" s="64"/>
      <c r="D30" s="64"/>
      <c r="E30" s="64"/>
      <c r="F30" s="64"/>
      <c r="I30" s="76" t="s">
        <v>58</v>
      </c>
      <c r="J30" s="76"/>
      <c r="K30" s="76"/>
      <c r="L30" s="76"/>
      <c r="M30" s="76"/>
      <c r="N30" s="76"/>
    </row>
    <row r="32" spans="1:15" ht="12.75">
      <c r="A32" t="s">
        <v>26</v>
      </c>
      <c r="B32" s="64" t="str">
        <f>B2</f>
        <v>Monica Darrow</v>
      </c>
      <c r="C32" s="64"/>
      <c r="G32">
        <f>SUM(D32:F32)</f>
        <v>0</v>
      </c>
      <c r="I32" s="64" t="str">
        <f>E4</f>
        <v>Monica Darrow</v>
      </c>
      <c r="J32" s="64"/>
      <c r="K32" s="64"/>
      <c r="L32">
        <v>146</v>
      </c>
      <c r="M32">
        <v>149</v>
      </c>
      <c r="N32">
        <v>70</v>
      </c>
      <c r="O32">
        <f>SUM(L32:N32)</f>
        <v>365</v>
      </c>
    </row>
    <row r="33" spans="1:15" ht="12.75">
      <c r="A33" t="s">
        <v>50</v>
      </c>
      <c r="B33" s="64" t="str">
        <f>B6</f>
        <v>BYE</v>
      </c>
      <c r="C33" s="64"/>
      <c r="G33">
        <f aca="true" t="shared" si="0" ref="G33:G54">SUM(D33:F33)</f>
        <v>0</v>
      </c>
      <c r="I33" s="64" t="str">
        <f>E11</f>
        <v>Jenica Baron</v>
      </c>
      <c r="J33" s="64"/>
      <c r="K33" s="64"/>
      <c r="L33">
        <v>209</v>
      </c>
      <c r="M33">
        <v>178</v>
      </c>
      <c r="N33">
        <v>32</v>
      </c>
      <c r="O33">
        <f aca="true" t="shared" si="1" ref="O33:O55">SUM(L33:N33)</f>
        <v>419</v>
      </c>
    </row>
    <row r="35" spans="1:15" ht="12.75">
      <c r="A35" t="s">
        <v>27</v>
      </c>
      <c r="B35" s="64" t="str">
        <f>B9</f>
        <v>Jenica Baron</v>
      </c>
      <c r="C35" s="64"/>
      <c r="G35">
        <f t="shared" si="0"/>
        <v>0</v>
      </c>
      <c r="I35" s="64" t="str">
        <f>E18</f>
        <v>Connor Mooney</v>
      </c>
      <c r="J35" s="64"/>
      <c r="K35" s="64"/>
      <c r="L35">
        <v>189</v>
      </c>
      <c r="M35">
        <v>152</v>
      </c>
      <c r="N35">
        <v>44</v>
      </c>
      <c r="O35">
        <f t="shared" si="1"/>
        <v>385</v>
      </c>
    </row>
    <row r="36" spans="1:15" ht="12.75">
      <c r="A36" t="s">
        <v>51</v>
      </c>
      <c r="B36" s="64" t="str">
        <f>B13</f>
        <v>BYE</v>
      </c>
      <c r="C36" s="64"/>
      <c r="G36">
        <f t="shared" si="0"/>
        <v>0</v>
      </c>
      <c r="I36" s="64" t="str">
        <f>E25</f>
        <v>Katelyn Bacys</v>
      </c>
      <c r="J36" s="64"/>
      <c r="K36" s="64"/>
      <c r="L36">
        <v>145</v>
      </c>
      <c r="M36">
        <v>173</v>
      </c>
      <c r="N36">
        <v>72</v>
      </c>
      <c r="O36">
        <f t="shared" si="1"/>
        <v>390</v>
      </c>
    </row>
    <row r="38" spans="1:15" ht="12.75">
      <c r="A38" t="s">
        <v>29</v>
      </c>
      <c r="B38" s="64" t="str">
        <f>B16</f>
        <v>Connor Mooney</v>
      </c>
      <c r="C38" s="64"/>
      <c r="G38">
        <f t="shared" si="0"/>
        <v>0</v>
      </c>
      <c r="I38" s="81" t="str">
        <f>R3</f>
        <v>Jacob Perry</v>
      </c>
      <c r="J38" s="81"/>
      <c r="K38" s="81"/>
      <c r="L38" s="51">
        <v>182</v>
      </c>
      <c r="M38" s="51">
        <v>211</v>
      </c>
      <c r="N38">
        <v>64</v>
      </c>
      <c r="O38">
        <f t="shared" si="1"/>
        <v>457</v>
      </c>
    </row>
    <row r="39" spans="1:15" ht="12.75">
      <c r="A39" t="s">
        <v>55</v>
      </c>
      <c r="B39" s="64" t="str">
        <f>B20</f>
        <v>BYE</v>
      </c>
      <c r="C39" s="64"/>
      <c r="G39">
        <f t="shared" si="0"/>
        <v>0</v>
      </c>
      <c r="I39" s="64" t="str">
        <f>R12</f>
        <v>Anthony Andrade</v>
      </c>
      <c r="J39" s="64"/>
      <c r="K39" s="64"/>
      <c r="L39" s="51">
        <v>191</v>
      </c>
      <c r="M39" s="51">
        <v>181</v>
      </c>
      <c r="N39">
        <v>62</v>
      </c>
      <c r="O39">
        <f t="shared" si="1"/>
        <v>434</v>
      </c>
    </row>
    <row r="40" spans="9:11" ht="12.75">
      <c r="I40" s="64"/>
      <c r="J40" s="64"/>
      <c r="K40" s="64"/>
    </row>
    <row r="41" spans="1:15" ht="12.75">
      <c r="A41" t="s">
        <v>28</v>
      </c>
      <c r="B41" s="64" t="str">
        <f>B23</f>
        <v>Katelyn Bacys</v>
      </c>
      <c r="C41" s="64"/>
      <c r="G41">
        <f t="shared" si="0"/>
        <v>0</v>
      </c>
      <c r="I41" s="64" t="str">
        <f>R17</f>
        <v>Bobby Habetler</v>
      </c>
      <c r="J41" s="64"/>
      <c r="K41" s="64"/>
      <c r="L41">
        <v>171</v>
      </c>
      <c r="M41">
        <v>221</v>
      </c>
      <c r="N41">
        <v>40</v>
      </c>
      <c r="O41">
        <f t="shared" si="1"/>
        <v>432</v>
      </c>
    </row>
    <row r="42" spans="1:15" ht="12.75">
      <c r="A42" t="s">
        <v>54</v>
      </c>
      <c r="B42" s="64" t="str">
        <f>B27</f>
        <v>BYE</v>
      </c>
      <c r="C42" s="64"/>
      <c r="G42">
        <f t="shared" si="0"/>
        <v>0</v>
      </c>
      <c r="I42" s="64" t="str">
        <f>R25</f>
        <v>Lauren Bacys</v>
      </c>
      <c r="J42" s="64"/>
      <c r="K42" s="64"/>
      <c r="L42">
        <v>152</v>
      </c>
      <c r="M42">
        <v>171</v>
      </c>
      <c r="N42">
        <v>154</v>
      </c>
      <c r="O42">
        <f t="shared" si="1"/>
        <v>477</v>
      </c>
    </row>
    <row r="44" spans="1:12" ht="12.75">
      <c r="A44" t="s">
        <v>30</v>
      </c>
      <c r="B44" t="str">
        <f>U1</f>
        <v>Jacob Perry</v>
      </c>
      <c r="G44">
        <f t="shared" si="0"/>
        <v>0</v>
      </c>
      <c r="K44" s="76" t="s">
        <v>59</v>
      </c>
      <c r="L44" s="76"/>
    </row>
    <row r="45" spans="1:7" ht="12.75">
      <c r="A45" t="s">
        <v>53</v>
      </c>
      <c r="B45" t="str">
        <f>U6</f>
        <v>BYE</v>
      </c>
      <c r="G45">
        <f t="shared" si="0"/>
        <v>0</v>
      </c>
    </row>
    <row r="46" spans="9:15" ht="12.75">
      <c r="I46" s="64" t="str">
        <f>H8</f>
        <v>Jenica Baron</v>
      </c>
      <c r="J46" s="64"/>
      <c r="K46" s="64"/>
      <c r="L46">
        <v>189</v>
      </c>
      <c r="M46">
        <v>161</v>
      </c>
      <c r="N46">
        <v>32</v>
      </c>
      <c r="O46">
        <f t="shared" si="1"/>
        <v>382</v>
      </c>
    </row>
    <row r="47" spans="1:15" ht="12.75">
      <c r="A47" t="s">
        <v>31</v>
      </c>
      <c r="B47" t="str">
        <f>U8</f>
        <v>Anthony Andrade</v>
      </c>
      <c r="G47">
        <f t="shared" si="0"/>
        <v>0</v>
      </c>
      <c r="I47" s="64" t="str">
        <f>H22</f>
        <v>Katelyn Bacys</v>
      </c>
      <c r="J47" s="64"/>
      <c r="K47" s="64"/>
      <c r="L47">
        <v>191</v>
      </c>
      <c r="M47">
        <v>147</v>
      </c>
      <c r="N47">
        <v>72</v>
      </c>
      <c r="O47">
        <f t="shared" si="1"/>
        <v>410</v>
      </c>
    </row>
    <row r="48" spans="1:7" ht="12.75">
      <c r="A48" t="s">
        <v>56</v>
      </c>
      <c r="B48" t="str">
        <f>U13</f>
        <v>BYE</v>
      </c>
      <c r="G48">
        <f t="shared" si="0"/>
        <v>0</v>
      </c>
    </row>
    <row r="49" spans="9:15" ht="12.75">
      <c r="I49" s="64" t="str">
        <f>O8</f>
        <v>Jacob Perry</v>
      </c>
      <c r="J49" s="64"/>
      <c r="K49" s="64"/>
      <c r="L49">
        <v>146</v>
      </c>
      <c r="M49">
        <v>221</v>
      </c>
      <c r="N49">
        <v>64</v>
      </c>
      <c r="O49">
        <f t="shared" si="1"/>
        <v>431</v>
      </c>
    </row>
    <row r="50" spans="1:15" ht="12.75">
      <c r="A50" t="s">
        <v>33</v>
      </c>
      <c r="B50" t="str">
        <f>U15</f>
        <v>Bobby Habetler</v>
      </c>
      <c r="G50">
        <f t="shared" si="0"/>
        <v>0</v>
      </c>
      <c r="I50" s="64" t="str">
        <f>O22</f>
        <v>Lauren Bacys</v>
      </c>
      <c r="J50" s="64"/>
      <c r="K50" s="64"/>
      <c r="L50">
        <v>91</v>
      </c>
      <c r="M50">
        <v>108</v>
      </c>
      <c r="N50">
        <v>154</v>
      </c>
      <c r="O50">
        <f t="shared" si="1"/>
        <v>353</v>
      </c>
    </row>
    <row r="51" spans="1:7" ht="12.75">
      <c r="A51" t="s">
        <v>57</v>
      </c>
      <c r="B51" t="str">
        <f>U20</f>
        <v>BYE</v>
      </c>
      <c r="G51">
        <f t="shared" si="0"/>
        <v>0</v>
      </c>
    </row>
    <row r="52" spans="11:12" ht="12.75">
      <c r="K52" s="76" t="s">
        <v>35</v>
      </c>
      <c r="L52" s="76"/>
    </row>
    <row r="53" spans="1:7" ht="12.75">
      <c r="A53" t="s">
        <v>32</v>
      </c>
      <c r="B53" t="str">
        <f>U22</f>
        <v>Lauren Bacys</v>
      </c>
      <c r="G53">
        <f t="shared" si="0"/>
        <v>0</v>
      </c>
    </row>
    <row r="54" spans="1:15" ht="12.75">
      <c r="A54" t="s">
        <v>52</v>
      </c>
      <c r="B54" t="str">
        <f>U27</f>
        <v>BYE</v>
      </c>
      <c r="G54">
        <f t="shared" si="0"/>
        <v>0</v>
      </c>
      <c r="I54" s="64" t="str">
        <f>K15</f>
        <v>Katelyn Bacys</v>
      </c>
      <c r="J54" s="64"/>
      <c r="K54" s="64"/>
      <c r="L54">
        <v>150</v>
      </c>
      <c r="M54">
        <v>180</v>
      </c>
      <c r="N54">
        <v>72</v>
      </c>
      <c r="O54">
        <f t="shared" si="1"/>
        <v>402</v>
      </c>
    </row>
    <row r="55" spans="9:15" ht="12.75">
      <c r="I55" s="64" t="str">
        <f>K19</f>
        <v>Jacob Perry</v>
      </c>
      <c r="J55" s="64"/>
      <c r="K55" s="64"/>
      <c r="L55">
        <v>183</v>
      </c>
      <c r="M55">
        <v>217</v>
      </c>
      <c r="N55">
        <v>64</v>
      </c>
      <c r="O55">
        <f t="shared" si="1"/>
        <v>464</v>
      </c>
    </row>
  </sheetData>
  <sheetProtection/>
  <mergeCells count="65">
    <mergeCell ref="B2:C2"/>
    <mergeCell ref="B6:C6"/>
    <mergeCell ref="E4:F4"/>
    <mergeCell ref="B9:C9"/>
    <mergeCell ref="A11:C11"/>
    <mergeCell ref="E11:F11"/>
    <mergeCell ref="E8:F8"/>
    <mergeCell ref="B13:C13"/>
    <mergeCell ref="A25:C25"/>
    <mergeCell ref="B20:C20"/>
    <mergeCell ref="B23:C23"/>
    <mergeCell ref="B16:C16"/>
    <mergeCell ref="A4:C4"/>
    <mergeCell ref="H22:I22"/>
    <mergeCell ref="B32:C32"/>
    <mergeCell ref="B33:C33"/>
    <mergeCell ref="B38:C38"/>
    <mergeCell ref="E18:F18"/>
    <mergeCell ref="E25:F25"/>
    <mergeCell ref="E22:F22"/>
    <mergeCell ref="A18:C1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R3:S3"/>
    <mergeCell ref="R12:S12"/>
    <mergeCell ref="R17:S17"/>
    <mergeCell ref="R25:S25"/>
    <mergeCell ref="Q8:R8"/>
    <mergeCell ref="Q22:R22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K52:L52"/>
    <mergeCell ref="K44:L44"/>
    <mergeCell ref="I54:K54"/>
    <mergeCell ref="I55:K55"/>
    <mergeCell ref="I49:K49"/>
    <mergeCell ref="I50:K50"/>
    <mergeCell ref="I46:K46"/>
    <mergeCell ref="I47:K47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2018-08-07T00:18:46Z</cp:lastPrinted>
  <dcterms:created xsi:type="dcterms:W3CDTF">2010-09-08T14:50:21Z</dcterms:created>
  <dcterms:modified xsi:type="dcterms:W3CDTF">2018-08-08T00:44:03Z</dcterms:modified>
  <cp:category/>
  <cp:version/>
  <cp:contentType/>
  <cp:contentStatus/>
</cp:coreProperties>
</file>